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120" windowHeight="8070" tabRatio="310" activeTab="1"/>
  </bookViews>
  <sheets>
    <sheet name="ZESTAWIENIE-BĘ" sheetId="1" r:id="rId1"/>
    <sheet name="PR-BĘ" sheetId="2" r:id="rId2"/>
    <sheet name="PR-KS" sheetId="3" r:id="rId3"/>
  </sheets>
  <definedNames>
    <definedName name="m">#REF!</definedName>
    <definedName name="_xlnm.Print_Area" localSheetId="2">'PR-KS'!$A$1:$H$98</definedName>
    <definedName name="_xlnm.Print_Area" localSheetId="0">'ZESTAWIENIE-BĘ'!$A$1:$D$11</definedName>
    <definedName name="p">#REF!</definedName>
    <definedName name="t">#REF!</definedName>
    <definedName name="_xlnm.Print_Titles" localSheetId="1">'PR-BĘ'!$1:$4</definedName>
    <definedName name="_xlnm.Print_Titles" localSheetId="2">'PR-KS'!$1:$4</definedName>
    <definedName name="_xlnm.Print_Titles" localSheetId="0">'ZESTAWIENIE-BĘ'!$1:$4</definedName>
  </definedNames>
  <calcPr fullCalcOnLoad="1"/>
</workbook>
</file>

<file path=xl/sharedStrings.xml><?xml version="1.0" encoding="utf-8"?>
<sst xmlns="http://schemas.openxmlformats.org/spreadsheetml/2006/main" count="375" uniqueCount="212">
  <si>
    <t>Fi 160x9,5 mm, SDR 17</t>
  </si>
  <si>
    <t>Montaż armatury sieci wodociągowej</t>
  </si>
  <si>
    <t>Montaż rur osłonowych dwudzielnych dla kabli</t>
  </si>
  <si>
    <t>m2</t>
  </si>
  <si>
    <t>koszt wykonania Dokumentacji Powykonawczej dla całego Kontraktu</t>
  </si>
  <si>
    <t>koszt zmiany organizacji ruchu na czas robót bez projektu organizacji ruchu, docelowe oznakowanie</t>
  </si>
  <si>
    <t>koszt wykonania Dokumentacji Wykonawcy (projekt organizacji robót, organizacji ruchu, instrukcje DTR, rysunki, itp..) oraz uzyskanie wszelkich pozwoleń i uzgodnień, opłat</t>
  </si>
  <si>
    <t>ST-00</t>
  </si>
  <si>
    <t>ST-02</t>
  </si>
  <si>
    <t>ST-05</t>
  </si>
  <si>
    <t>ST-03</t>
  </si>
  <si>
    <t>ZESTAWIENIE</t>
  </si>
  <si>
    <t>Nr Przedmiaru Robót</t>
  </si>
  <si>
    <t>RAZEM netto (bez podatku VAT)</t>
  </si>
  <si>
    <t>* do przeniesienia do Formularza Oferty</t>
  </si>
  <si>
    <t>ŁĄCZNIE CENA OFERTOWA*  (z należnym podatkiem VAT)</t>
  </si>
  <si>
    <t>Fi 400 mm, klasy S SDR 34</t>
  </si>
  <si>
    <t>Cena jedn. (bez VAT) EUR</t>
  </si>
  <si>
    <t>Wartość EUR (bez VAT)</t>
  </si>
  <si>
    <t>Montaż rur osłonowych na kanalizacji</t>
  </si>
  <si>
    <t>Fi 450 stalowa w izolacji ZO2</t>
  </si>
  <si>
    <t>Fi 300 stalowa w izolacji ZO2</t>
  </si>
  <si>
    <t>Fi 150 mm z obudową</t>
  </si>
  <si>
    <t>Montaż rur osłonowych na wodociągu</t>
  </si>
  <si>
    <t>roboty pomiarowe, tyczenie, nadzory, dokumentacja geodezyjna powykonawcza</t>
  </si>
  <si>
    <r>
      <t>m</t>
    </r>
    <r>
      <rPr>
        <vertAlign val="superscript"/>
        <sz val="10"/>
        <rFont val="Times New Roman"/>
        <family val="1"/>
      </rPr>
      <t>2</t>
    </r>
  </si>
  <si>
    <t>Przygotowanie zaplecza biurowego oraz placu budowy Wykonawcy</t>
  </si>
  <si>
    <t>ST-01</t>
  </si>
  <si>
    <t>Fi 500 mm, klasy S SDR 34</t>
  </si>
  <si>
    <t>RAZEM (netto)</t>
  </si>
  <si>
    <t>RAZEM (brutto) z należnym podatkiem VAT</t>
  </si>
  <si>
    <t>Fi 110x6,6 mm, SDR 17</t>
  </si>
  <si>
    <t>PR-BĘ</t>
  </si>
  <si>
    <t>Przedmiar Robót Nr PR-BĘ</t>
  </si>
  <si>
    <t>Fi 160 mm - dla kabli</t>
  </si>
  <si>
    <t>Wartość EUR</t>
  </si>
  <si>
    <t>Kod</t>
  </si>
  <si>
    <t>6*7</t>
  </si>
  <si>
    <t>Lp</t>
  </si>
  <si>
    <t>Nr Specyfikacji Tecznicznej</t>
  </si>
  <si>
    <t>Dział / Temat</t>
  </si>
  <si>
    <t>Ilość</t>
  </si>
  <si>
    <t>Jedn.</t>
  </si>
  <si>
    <t>m</t>
  </si>
  <si>
    <t>kpl</t>
  </si>
  <si>
    <t>Fi 1200 mm</t>
  </si>
  <si>
    <t>ryczałt</t>
  </si>
  <si>
    <t>-</t>
  </si>
  <si>
    <t>rozebranie obrzeży betonowych 8x30 cm</t>
  </si>
  <si>
    <t>m-c</t>
  </si>
  <si>
    <t>koszt zawarcia ubezpieczeń na Roboty Kontraktowe</t>
  </si>
  <si>
    <t>koszt pozyskania Zabezpieczenia wykonania i wszystkich wymaganych Gwarancji</t>
  </si>
  <si>
    <t>rozebranie krawężników betonowych 15x30 cm na ławach z betonu</t>
  </si>
  <si>
    <t>Fi 200 mm, klasy S SDR 34</t>
  </si>
  <si>
    <t>Fi 315 mm, klasy S SDR 34</t>
  </si>
  <si>
    <t>mechaniczne cięcie nawierzchni z mas mineralno-bitumicznych</t>
  </si>
  <si>
    <t>ST-04</t>
  </si>
  <si>
    <t>min. Fi 400 mm</t>
  </si>
  <si>
    <r>
      <t xml:space="preserve">odtworzenie </t>
    </r>
    <r>
      <rPr>
        <sz val="10"/>
        <rFont val="Times New Roman"/>
        <family val="1"/>
      </rPr>
      <t xml:space="preserve"> krawężników betonowych 15x30 cm na ławach z betonu z oporem </t>
    </r>
  </si>
  <si>
    <t>odtworzenie obrzeży betonowych 8x30 cm</t>
  </si>
  <si>
    <t>zasuwa kołnierzowa Fi 300 mm z obudową</t>
  </si>
  <si>
    <t>Fi 80 mm z obudową</t>
  </si>
  <si>
    <t>Wymagania ogólne dla kontraktu</t>
  </si>
  <si>
    <t>Wymagania ogólne</t>
  </si>
  <si>
    <t>Opracowania i prace geodezyjno-kartograficzne</t>
  </si>
  <si>
    <t>Koszt organizacji ruchu i zabezpieczeń</t>
  </si>
  <si>
    <t>koszt wykonania, umieszczenia i utrzymania tablicy informacyjnej placu budowy</t>
  </si>
  <si>
    <t>koszt wykonania i montażu tablicy pamiątkowej</t>
  </si>
  <si>
    <t>odtworzenie chodników i wjazdów z kostki betonowej gr 8 cm na podbudowie</t>
  </si>
  <si>
    <t>Uporządkowanie gospodarki wodno – ściekowej w dzielnicy Ksawera – Koszelew  - odprowadzenie wód opadowych z ul. Kolejowej wylotem W1 i W2</t>
  </si>
  <si>
    <t>WYMAGANIA OGÓLNE DLA CAŁEGO KONTRAKTU 08</t>
  </si>
  <si>
    <t>ŚWIADCZENIA, OPŁATY DLA CAŁEGO KONTRAKTU 08</t>
  </si>
  <si>
    <t>koszt urządzenia zaplecza biurowego oraz placu budowy Wykonawcy</t>
  </si>
  <si>
    <t>koszt utrzymania zaplecza biurowego oraz placu budowy Wykonawcy</t>
  </si>
  <si>
    <t>koszt likwidacji zaplecza biurowego oraz placu budowy  Wykonawcy</t>
  </si>
  <si>
    <t>opłata za nadzory specjalistyczne - branżowe (PKP, energetyka, telekomunikacja, gazownia, wodociągi, inne)</t>
  </si>
  <si>
    <t>opłaty za czasowe zajęcie terenu zamkniętego - PKP</t>
  </si>
  <si>
    <t>PR-KS</t>
  </si>
  <si>
    <t>Przedmiar Robót Nr PR-KS</t>
  </si>
  <si>
    <t>ROBOTY PRZYGOTOWAWCZE</t>
  </si>
  <si>
    <t>KANALIZACJA SANITARNA</t>
  </si>
  <si>
    <t xml:space="preserve">KANALIZACJA DESZCZOWA </t>
  </si>
  <si>
    <t>SIEĆ WODOCIĄGOWA</t>
  </si>
  <si>
    <t>ROBOTY DROGOWE ODTWORZENIOWE</t>
  </si>
  <si>
    <t>RAZEM   netto (bez podatku VAT)</t>
  </si>
  <si>
    <t xml:space="preserve">Odtworzenie elementów dróg </t>
  </si>
  <si>
    <t xml:space="preserve">Rozbiórka elementów dróg z odwozem i utylizacją </t>
  </si>
  <si>
    <t>rozebranie nawierzchni z masy mineralno-bitumicznej na podbudowie</t>
  </si>
  <si>
    <t>rozebranie nawierzchni chodników</t>
  </si>
  <si>
    <t>Roboty demontażowe, z odwozem gruzu i utylizacją</t>
  </si>
  <si>
    <t>Zamulenie istniejących kanałów i studni piaskiem</t>
  </si>
  <si>
    <t>m3</t>
  </si>
  <si>
    <t>szt</t>
  </si>
  <si>
    <t>Demontaż studni betonowych DN 1200</t>
  </si>
  <si>
    <t>Demontaż studni betonowych DN 500</t>
  </si>
  <si>
    <t>Fi 1000 mm</t>
  </si>
  <si>
    <t>Fi 40 mm, SDR 17</t>
  </si>
  <si>
    <t>Fi 40 mm z obudową</t>
  </si>
  <si>
    <t>Fi 250 PCV</t>
  </si>
  <si>
    <t>zawór napowietrzająco - odpowietrzający Fi 50 mm</t>
  </si>
  <si>
    <t>wykonanie nawierzchni z destruktu  gr 10 cm</t>
  </si>
  <si>
    <t>Ścinanie, karczowanie drzew z odwozem</t>
  </si>
  <si>
    <t>drzewa o obwodach 10-226 cm</t>
  </si>
  <si>
    <t>Fi 630 mm, klasy S SDR 34</t>
  </si>
  <si>
    <t>Fi 500 mm</t>
  </si>
  <si>
    <t>Montaż armatury kanalizacji deszczowej</t>
  </si>
  <si>
    <t xml:space="preserve">Fi 500 PVC-U </t>
  </si>
  <si>
    <t xml:space="preserve">Fi 315 PVC-U </t>
  </si>
  <si>
    <t>włączenie pionów deszczowych do kanalizacji deszczowej 160/200</t>
  </si>
  <si>
    <t>Fi 2000 mm</t>
  </si>
  <si>
    <t>Montaż rurociągów z tworzyw sztucznych PVC-U, z robotami ziemnymi, odwodnieniem wykopów, z podsypką i obsypką oraz próbami pomontażowymi</t>
  </si>
  <si>
    <t>Montaż rurociągów z tworzyw sztucznych PE 100, SDR 17 z robotami ziemnymi, odwodnieniem wykopów, z podsypką i obsypką oraz próbami pomontażowymi</t>
  </si>
  <si>
    <t>Wykonanie kompletnych studni kanalizacyjnych z kręgów betonowych łączonych na uszczelkę, z robotami ziemnymi, odwodnieniem wykopów, na podkładach z izolacjami i włazami</t>
  </si>
  <si>
    <t>Wykonanie kompletnej komory przelewowej z kręgów betonowych łączonych na uszczelkę, z robotami ziemnymi, odwodnieniem wykopów, na podkładach z izolacjami i włazami</t>
  </si>
  <si>
    <t>Wykonanie kompletnych studzienek kanalizacyjnych systemowych z tworzyw sztucznych, z robotami ziemnymi, odwodnieniem wykopów, na podłożu</t>
  </si>
  <si>
    <t>Wykonanie kompletnych wpustów ulicznych ściekowych, z robotami ziemnymi, odwodnieniem wykopów, na podłożu i izolacjami</t>
  </si>
  <si>
    <t>Dostawa i montaż obiektów towarzyszących kanalizacji deszczowej wraz z robotami ziemnymi, odwodnieniem wykopów,</t>
  </si>
  <si>
    <t>Wykonanie wylotu do rzeki wraz z robotami betonowymi, zbrojarskimi i izolacjami, odwodnieniem wykopów,</t>
  </si>
  <si>
    <t>hydrant nadziemny Fi 80 mm PN 16</t>
  </si>
  <si>
    <r>
      <t>m</t>
    </r>
    <r>
      <rPr>
        <vertAlign val="superscript"/>
        <sz val="10"/>
        <rFont val="Times New Roman"/>
        <family val="1"/>
      </rPr>
      <t>3</t>
    </r>
  </si>
  <si>
    <t xml:space="preserve">odtworzenie nawierzchni z kostki brukowej betonowej na podbudowie </t>
  </si>
  <si>
    <t>DN 500 mm (Dz 650 mm) SN=10 kN/m2 , pod torami PKP</t>
  </si>
  <si>
    <t>2 x DN 500 mm (Dz 650 mm) SN=10 kN/m2, pod torami PKP (2 x 49 m)</t>
  </si>
  <si>
    <t xml:space="preserve">wykonanie wylotu do rzeki zgodnie z projektem. Wylot wA </t>
  </si>
  <si>
    <t>wykonanie wylotu do rzeki zgodnie z projektem. Wylot  wB</t>
  </si>
  <si>
    <t>Fi 800 mm, klasy S SDR 34</t>
  </si>
  <si>
    <t>Fi 1400 mm</t>
  </si>
  <si>
    <t>Montaż rurociągów z tworzyw sztucznych PVC-U , z robotami ziemnymi, odwodnieniem wykopów, z podsypką i obsypką oraz próbami pomontażowymi</t>
  </si>
  <si>
    <t>Montaż rurociągów z tworzyw sztucznych PVC-U / PEHD / PP, SN=10 kN/m2 ,z robotami ziemnymi, odwodnieniem wykopów, z podsypką i obsypką oraz próbami pomontażowymi</t>
  </si>
  <si>
    <t>KS.O.08.1</t>
  </si>
  <si>
    <t>KS.O.08.2</t>
  </si>
  <si>
    <t>KS.O.08.3</t>
  </si>
  <si>
    <t>KS.O.08.4</t>
  </si>
  <si>
    <t>KS.O.08.5</t>
  </si>
  <si>
    <t>KS.O.08.6</t>
  </si>
  <si>
    <t>KS.O.08.7</t>
  </si>
  <si>
    <t>KS.O.08.8</t>
  </si>
  <si>
    <t>KS.O.08.10</t>
  </si>
  <si>
    <t>KS.O.08.9</t>
  </si>
  <si>
    <t>KS.O.08.11</t>
  </si>
  <si>
    <t>KS.O.08.12</t>
  </si>
  <si>
    <t>KS.O.08.13</t>
  </si>
  <si>
    <t>KS.P.08.1</t>
  </si>
  <si>
    <t>KS.P.08.2</t>
  </si>
  <si>
    <t>KS.P.08.3</t>
  </si>
  <si>
    <t>KS.P.08.4</t>
  </si>
  <si>
    <t>KS.P.08.5</t>
  </si>
  <si>
    <t>KS.P.08.6</t>
  </si>
  <si>
    <t>KS.P.08.7</t>
  </si>
  <si>
    <t>KS.P.08.8</t>
  </si>
  <si>
    <t>KS.P.08.9</t>
  </si>
  <si>
    <t>KS.P.08.10</t>
  </si>
  <si>
    <t>KS.P.08.11</t>
  </si>
  <si>
    <t>KS.P.08.12</t>
  </si>
  <si>
    <t>KS.S.08.13</t>
  </si>
  <si>
    <t>KS.S.08.14</t>
  </si>
  <si>
    <t>KS.S.08.15</t>
  </si>
  <si>
    <t>KS.S.08.16</t>
  </si>
  <si>
    <t>KS.S.08.17</t>
  </si>
  <si>
    <t>KS.D.08.18</t>
  </si>
  <si>
    <t>KS.D.08.19</t>
  </si>
  <si>
    <t>KS.D.08.20</t>
  </si>
  <si>
    <t>KS.D.08.21</t>
  </si>
  <si>
    <t>KS.D.08.22</t>
  </si>
  <si>
    <t>KS.D.08.23</t>
  </si>
  <si>
    <t>KS.D.08.24</t>
  </si>
  <si>
    <t>KS.D.08.25</t>
  </si>
  <si>
    <t>KS.D.08.26</t>
  </si>
  <si>
    <t>KS.D.08.27</t>
  </si>
  <si>
    <t>KS.D.08.28</t>
  </si>
  <si>
    <t>KS.D.08.29</t>
  </si>
  <si>
    <t>KS.D.08.30</t>
  </si>
  <si>
    <t>KS.D.08.31</t>
  </si>
  <si>
    <t>KS.D.08.32</t>
  </si>
  <si>
    <t>KS.D.08.33</t>
  </si>
  <si>
    <t>KS.D.08.34</t>
  </si>
  <si>
    <t>KS.D.08.35</t>
  </si>
  <si>
    <t>KS.D.08.36</t>
  </si>
  <si>
    <t>KS.D.08.37</t>
  </si>
  <si>
    <t>KS.D.08.38</t>
  </si>
  <si>
    <t>KS.D.08.39</t>
  </si>
  <si>
    <t>KS.D.08.40</t>
  </si>
  <si>
    <t>KS.W.08.41</t>
  </si>
  <si>
    <t>KS.W.08.42</t>
  </si>
  <si>
    <t>KS.W.08.43</t>
  </si>
  <si>
    <t>KS.W.08.44</t>
  </si>
  <si>
    <t>KS.W.08.45</t>
  </si>
  <si>
    <t>KS.W.08.46</t>
  </si>
  <si>
    <t>KS.W.08.47</t>
  </si>
  <si>
    <t>KS.W.08.48</t>
  </si>
  <si>
    <t>KS.W.08.49</t>
  </si>
  <si>
    <t>KS.W.08.50</t>
  </si>
  <si>
    <t>KS.W.08.51</t>
  </si>
  <si>
    <t>KS.Dr.08.52</t>
  </si>
  <si>
    <t>KS.Dr.08.53</t>
  </si>
  <si>
    <t>KS.Dr.08.54</t>
  </si>
  <si>
    <t>KS.Dr.08.55</t>
  </si>
  <si>
    <t>KS.Dr.08.56</t>
  </si>
  <si>
    <t>KS.Dr.08.57</t>
  </si>
  <si>
    <t>Demontaż istniejącego kanału z rur betonowych Fi 250</t>
  </si>
  <si>
    <t>Demontaż istniejącego kanału z rur betonowych Fi 400</t>
  </si>
  <si>
    <t xml:space="preserve">RAZEM (brutto) z należnym podatkiem VAT  </t>
  </si>
  <si>
    <t xml:space="preserve">VAT w wysokości ……….% </t>
  </si>
  <si>
    <t>VAT  ………...%</t>
  </si>
  <si>
    <t>VAT w wysokości …………….%</t>
  </si>
  <si>
    <t xml:space="preserve">separator koalescencyjny substancji ropopochodnych i zawiesin mineralnych, o przepływie max 700 l/s </t>
  </si>
  <si>
    <t xml:space="preserve">separator koalescencyjny substancji ropopochodnych i zawiesin mineralnych, o przepływie max 400 l/s </t>
  </si>
  <si>
    <t>Wykonanie kompletych przewiertów / przecisków , zabezpieczenie torów PKP, wraz z niezbędnymi robotami zgodnie z PT</t>
  </si>
  <si>
    <t>rozebranie nawierzchni chodnika z masy mineralno-bitumicznej na podbudowie</t>
  </si>
  <si>
    <t>odtworzenie nawierzchni z betonu asfaltowego na podbudowie ul. Kolejowa</t>
  </si>
  <si>
    <t>ST-06</t>
  </si>
  <si>
    <t>odtworzenie nawierzchni z betonu asfaltowego na podbudowie - pozostałe nawierzchnie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</si>
</sst>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 quotePrefix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 quotePrefix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10" fillId="0" borderId="5" xfId="0" applyNumberFormat="1" applyFont="1" applyBorder="1" applyAlignment="1" quotePrefix="1">
      <alignment horizontal="right" vertical="center"/>
    </xf>
    <xf numFmtId="4" fontId="10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0" fillId="0" borderId="3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3" borderId="10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" fontId="10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4" fontId="10" fillId="0" borderId="1" xfId="0" applyNumberFormat="1" applyFont="1" applyBorder="1" applyAlignment="1" quotePrefix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5" fillId="0" borderId="1" xfId="0" applyNumberFormat="1" applyFont="1" applyBorder="1" applyAlignment="1" quotePrefix="1">
      <alignment horizontal="right" vertical="center"/>
    </xf>
    <xf numFmtId="0" fontId="16" fillId="0" borderId="1" xfId="0" applyFont="1" applyBorder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="75" zoomScaleSheetLayoutView="75" workbookViewId="0" topLeftCell="A1">
      <selection activeCell="F5" sqref="F5"/>
    </sheetView>
  </sheetViews>
  <sheetFormatPr defaultColWidth="9.140625" defaultRowHeight="12.75"/>
  <cols>
    <col min="1" max="1" width="3.57421875" style="2" customWidth="1"/>
    <col min="2" max="2" width="10.8515625" style="2" bestFit="1" customWidth="1"/>
    <col min="3" max="3" width="58.421875" style="27" customWidth="1"/>
    <col min="4" max="4" width="15.8515625" style="2" customWidth="1"/>
    <col min="5" max="16384" width="9.140625" style="2" customWidth="1"/>
  </cols>
  <sheetData>
    <row r="1" spans="1:4" ht="51" customHeight="1" thickBot="1">
      <c r="A1" s="78" t="s">
        <v>69</v>
      </c>
      <c r="B1" s="78"/>
      <c r="C1" s="78"/>
      <c r="D1" s="78"/>
    </row>
    <row r="2" spans="1:4" ht="15.75" customHeight="1">
      <c r="A2" s="75" t="s">
        <v>11</v>
      </c>
      <c r="B2" s="76"/>
      <c r="C2" s="76"/>
      <c r="D2" s="77"/>
    </row>
    <row r="3" spans="1:4" s="3" customFormat="1" ht="22.5">
      <c r="A3" s="33" t="s">
        <v>38</v>
      </c>
      <c r="B3" s="1" t="s">
        <v>12</v>
      </c>
      <c r="C3" s="1" t="s">
        <v>40</v>
      </c>
      <c r="D3" s="34" t="s">
        <v>35</v>
      </c>
    </row>
    <row r="4" spans="1:4" ht="12.75">
      <c r="A4" s="35">
        <v>1</v>
      </c>
      <c r="B4" s="4">
        <v>2</v>
      </c>
      <c r="C4" s="1">
        <v>3</v>
      </c>
      <c r="D4" s="36">
        <v>4</v>
      </c>
    </row>
    <row r="5" spans="1:4" s="3" customFormat="1" ht="45" customHeight="1">
      <c r="A5" s="37">
        <v>1</v>
      </c>
      <c r="B5" s="15" t="s">
        <v>32</v>
      </c>
      <c r="C5" s="18" t="s">
        <v>69</v>
      </c>
      <c r="D5" s="38"/>
    </row>
    <row r="6" spans="1:4" s="3" customFormat="1" ht="45" customHeight="1">
      <c r="A6" s="37">
        <v>2</v>
      </c>
      <c r="B6" s="15" t="s">
        <v>77</v>
      </c>
      <c r="C6" s="18" t="s">
        <v>69</v>
      </c>
      <c r="D6" s="39"/>
    </row>
    <row r="7" spans="1:4" ht="14.25" customHeight="1">
      <c r="A7" s="40"/>
      <c r="B7" s="43"/>
      <c r="C7" s="42" t="s">
        <v>13</v>
      </c>
      <c r="D7" s="39"/>
    </row>
    <row r="8" spans="1:4" ht="13.5" customHeight="1">
      <c r="A8" s="56"/>
      <c r="B8" s="57"/>
      <c r="C8" s="42" t="s">
        <v>202</v>
      </c>
      <c r="D8" s="58"/>
    </row>
    <row r="9" spans="1:4" ht="18" customHeight="1" thickBot="1">
      <c r="A9" s="41"/>
      <c r="B9" s="44"/>
      <c r="C9" s="53" t="s">
        <v>15</v>
      </c>
      <c r="D9" s="55"/>
    </row>
    <row r="10" ht="12.75">
      <c r="D10" s="20"/>
    </row>
    <row r="11" spans="3:4" ht="12.75">
      <c r="C11" s="54" t="s">
        <v>14</v>
      </c>
      <c r="D11" s="20"/>
    </row>
    <row r="12" ht="12.75">
      <c r="D12" s="20"/>
    </row>
    <row r="13" ht="12.75">
      <c r="D13" s="20"/>
    </row>
    <row r="14" ht="12.75">
      <c r="D14" s="20"/>
    </row>
    <row r="15" ht="12.75">
      <c r="D15" s="20"/>
    </row>
    <row r="16" ht="12.75">
      <c r="D16" s="20"/>
    </row>
    <row r="17" ht="12.75">
      <c r="D17" s="20"/>
    </row>
    <row r="18" ht="12.75">
      <c r="D18" s="20"/>
    </row>
    <row r="19" ht="12.75">
      <c r="D19" s="20"/>
    </row>
    <row r="20" ht="12.75">
      <c r="D20" s="20"/>
    </row>
    <row r="21" ht="12.75">
      <c r="D21" s="20"/>
    </row>
    <row r="22" ht="12.75">
      <c r="D22" s="20"/>
    </row>
    <row r="23" ht="12.75">
      <c r="D23" s="20"/>
    </row>
    <row r="24" ht="12.75">
      <c r="D24" s="20"/>
    </row>
    <row r="25" ht="12.75">
      <c r="D25" s="20"/>
    </row>
    <row r="26" ht="12.75">
      <c r="D26" s="20"/>
    </row>
    <row r="27" ht="12.75">
      <c r="D27" s="20"/>
    </row>
    <row r="28" ht="12.75">
      <c r="D28" s="20"/>
    </row>
    <row r="29" ht="12.75">
      <c r="D29" s="20"/>
    </row>
    <row r="30" ht="12.75">
      <c r="D30" s="20"/>
    </row>
    <row r="31" ht="12.75">
      <c r="D31" s="20"/>
    </row>
    <row r="32" ht="12.75">
      <c r="D32" s="20"/>
    </row>
    <row r="33" ht="12.75">
      <c r="D33" s="20"/>
    </row>
    <row r="34" ht="12.75">
      <c r="D34" s="20"/>
    </row>
    <row r="35" ht="12.75">
      <c r="D35" s="20"/>
    </row>
    <row r="36" ht="12.75">
      <c r="D36" s="20"/>
    </row>
    <row r="37" ht="12.75">
      <c r="D37" s="20"/>
    </row>
    <row r="38" ht="12.75">
      <c r="D38" s="20"/>
    </row>
    <row r="39" ht="12.75">
      <c r="D39" s="20"/>
    </row>
    <row r="40" ht="12.75">
      <c r="D40" s="20"/>
    </row>
    <row r="41" ht="12.75">
      <c r="D41" s="20"/>
    </row>
    <row r="42" ht="12.75">
      <c r="D42" s="20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</sheetData>
  <mergeCells count="2">
    <mergeCell ref="A2:D2"/>
    <mergeCell ref="A1:D1"/>
  </mergeCells>
  <printOptions horizontalCentered="1"/>
  <pageMargins left="0.7874015748031497" right="0.3937007874015748" top="0.5905511811023623" bottom="0.7480314960629921" header="0.31496062992125984" footer="0.2755905511811024"/>
  <pageSetup horizontalDpi="600" verticalDpi="600" orientation="portrait" paperSize="9" r:id="rId1"/>
  <headerFooter alignWithMargins="0">
    <oddHeader>&amp;C&amp;8Inwestycja współfinansowana ze środków pomocowych z Funduszu Spójności&amp;R164</oddHeader>
    <oddFooter>&amp;C&amp;8GOSPODARKA WODNO-ŚCIEKOWA W BĘDZINIE  - PRZEDMIAR ROBÓT
Kontrakt nr CCI 2004/PL/16/C/PE/001-08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tabSelected="1" view="pageBreakPreview" zoomScale="75" zoomScaleSheetLayoutView="75" workbookViewId="0" topLeftCell="A1">
      <selection activeCell="E24" sqref="E24:F24"/>
    </sheetView>
  </sheetViews>
  <sheetFormatPr defaultColWidth="9.140625" defaultRowHeight="12.75"/>
  <cols>
    <col min="1" max="1" width="4.57421875" style="2" customWidth="1"/>
    <col min="2" max="2" width="9.7109375" style="2" bestFit="1" customWidth="1"/>
    <col min="3" max="3" width="9.28125" style="2" customWidth="1"/>
    <col min="4" max="4" width="38.7109375" style="19" customWidth="1"/>
    <col min="5" max="6" width="6.7109375" style="2" customWidth="1"/>
    <col min="7" max="7" width="9.421875" style="2" customWidth="1"/>
    <col min="8" max="8" width="11.7109375" style="2" customWidth="1"/>
    <col min="9" max="16384" width="9.140625" style="2" customWidth="1"/>
  </cols>
  <sheetData>
    <row r="1" spans="1:8" ht="47.25" customHeight="1">
      <c r="A1" s="93" t="s">
        <v>69</v>
      </c>
      <c r="B1" s="93"/>
      <c r="C1" s="93"/>
      <c r="D1" s="93"/>
      <c r="E1" s="93"/>
      <c r="F1" s="93"/>
      <c r="G1" s="93"/>
      <c r="H1" s="93"/>
    </row>
    <row r="2" spans="1:8" ht="18.75">
      <c r="A2" s="89" t="s">
        <v>33</v>
      </c>
      <c r="B2" s="89"/>
      <c r="C2" s="89"/>
      <c r="D2" s="89"/>
      <c r="E2" s="89"/>
      <c r="F2" s="89"/>
      <c r="G2" s="89"/>
      <c r="H2" s="89"/>
    </row>
    <row r="3" spans="1:8" s="3" customFormat="1" ht="33.75">
      <c r="A3" s="1" t="s">
        <v>38</v>
      </c>
      <c r="B3" s="1" t="s">
        <v>36</v>
      </c>
      <c r="C3" s="1" t="s">
        <v>39</v>
      </c>
      <c r="D3" s="1" t="s">
        <v>40</v>
      </c>
      <c r="E3" s="1" t="s">
        <v>42</v>
      </c>
      <c r="F3" s="1" t="s">
        <v>41</v>
      </c>
      <c r="G3" s="1" t="s">
        <v>17</v>
      </c>
      <c r="H3" s="1" t="s">
        <v>18</v>
      </c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4">
        <v>6</v>
      </c>
      <c r="G4" s="4">
        <v>7</v>
      </c>
      <c r="H4" s="4" t="s">
        <v>37</v>
      </c>
    </row>
    <row r="5" spans="1:8" ht="27.75" customHeight="1">
      <c r="A5" s="94" t="s">
        <v>70</v>
      </c>
      <c r="B5" s="95"/>
      <c r="C5" s="96"/>
      <c r="D5" s="96"/>
      <c r="E5" s="96"/>
      <c r="F5" s="96"/>
      <c r="G5" s="96"/>
      <c r="H5" s="97"/>
    </row>
    <row r="6" spans="1:8" s="3" customFormat="1" ht="29.25" customHeight="1">
      <c r="A6" s="5"/>
      <c r="B6" s="5"/>
      <c r="C6" s="6"/>
      <c r="D6" s="7" t="s">
        <v>62</v>
      </c>
      <c r="E6" s="98"/>
      <c r="F6" s="99"/>
      <c r="G6" s="99"/>
      <c r="H6" s="100"/>
    </row>
    <row r="7" spans="1:8" ht="25.5">
      <c r="A7" s="9">
        <v>1</v>
      </c>
      <c r="B7" s="9" t="s">
        <v>129</v>
      </c>
      <c r="C7" s="10" t="s">
        <v>7</v>
      </c>
      <c r="D7" s="11" t="s">
        <v>50</v>
      </c>
      <c r="E7" s="87" t="s">
        <v>46</v>
      </c>
      <c r="F7" s="88"/>
      <c r="G7" s="13" t="s">
        <v>47</v>
      </c>
      <c r="H7" s="14"/>
    </row>
    <row r="8" spans="1:8" ht="25.5">
      <c r="A8" s="9">
        <v>2</v>
      </c>
      <c r="B8" s="9" t="s">
        <v>130</v>
      </c>
      <c r="C8" s="10" t="s">
        <v>7</v>
      </c>
      <c r="D8" s="11" t="s">
        <v>51</v>
      </c>
      <c r="E8" s="87" t="s">
        <v>46</v>
      </c>
      <c r="F8" s="88"/>
      <c r="G8" s="13" t="s">
        <v>47</v>
      </c>
      <c r="H8" s="14"/>
    </row>
    <row r="9" spans="1:8" s="3" customFormat="1" ht="25.5">
      <c r="A9" s="15"/>
      <c r="B9" s="15"/>
      <c r="C9" s="6"/>
      <c r="D9" s="16" t="s">
        <v>26</v>
      </c>
      <c r="E9" s="79"/>
      <c r="F9" s="80"/>
      <c r="G9" s="80"/>
      <c r="H9" s="81"/>
    </row>
    <row r="10" spans="1:8" ht="25.5">
      <c r="A10" s="9">
        <v>3</v>
      </c>
      <c r="B10" s="9" t="s">
        <v>131</v>
      </c>
      <c r="C10" s="10" t="s">
        <v>7</v>
      </c>
      <c r="D10" s="17" t="s">
        <v>72</v>
      </c>
      <c r="E10" s="87" t="s">
        <v>46</v>
      </c>
      <c r="F10" s="88"/>
      <c r="G10" s="13" t="s">
        <v>47</v>
      </c>
      <c r="H10" s="14"/>
    </row>
    <row r="11" spans="1:8" ht="25.5">
      <c r="A11" s="9">
        <v>4</v>
      </c>
      <c r="B11" s="9" t="s">
        <v>132</v>
      </c>
      <c r="C11" s="10" t="s">
        <v>7</v>
      </c>
      <c r="D11" s="17" t="s">
        <v>73</v>
      </c>
      <c r="E11" s="9" t="s">
        <v>49</v>
      </c>
      <c r="F11" s="9">
        <v>10</v>
      </c>
      <c r="G11" s="13"/>
      <c r="H11" s="14"/>
    </row>
    <row r="12" spans="1:8" ht="25.5">
      <c r="A12" s="9">
        <v>5</v>
      </c>
      <c r="B12" s="9" t="s">
        <v>133</v>
      </c>
      <c r="C12" s="10" t="s">
        <v>7</v>
      </c>
      <c r="D12" s="17" t="s">
        <v>74</v>
      </c>
      <c r="E12" s="87" t="s">
        <v>46</v>
      </c>
      <c r="F12" s="88"/>
      <c r="G12" s="13" t="s">
        <v>47</v>
      </c>
      <c r="H12" s="14"/>
    </row>
    <row r="13" spans="1:8" ht="27.75" customHeight="1">
      <c r="A13" s="94" t="s">
        <v>71</v>
      </c>
      <c r="B13" s="95"/>
      <c r="C13" s="96"/>
      <c r="D13" s="96"/>
      <c r="E13" s="96"/>
      <c r="F13" s="96"/>
      <c r="G13" s="96"/>
      <c r="H13" s="97"/>
    </row>
    <row r="14" spans="1:8" ht="14.25">
      <c r="A14" s="9"/>
      <c r="B14" s="9"/>
      <c r="C14" s="10"/>
      <c r="D14" s="7" t="s">
        <v>63</v>
      </c>
      <c r="E14" s="12"/>
      <c r="F14" s="23"/>
      <c r="G14" s="13"/>
      <c r="H14" s="24"/>
    </row>
    <row r="15" spans="1:8" ht="51">
      <c r="A15" s="9">
        <v>6</v>
      </c>
      <c r="B15" s="9" t="s">
        <v>134</v>
      </c>
      <c r="C15" s="10" t="s">
        <v>7</v>
      </c>
      <c r="D15" s="11" t="s">
        <v>6</v>
      </c>
      <c r="E15" s="87" t="s">
        <v>46</v>
      </c>
      <c r="F15" s="88"/>
      <c r="G15" s="13" t="s">
        <v>47</v>
      </c>
      <c r="H15" s="24"/>
    </row>
    <row r="16" spans="1:8" ht="25.5">
      <c r="A16" s="9">
        <v>7</v>
      </c>
      <c r="B16" s="9" t="s">
        <v>135</v>
      </c>
      <c r="C16" s="10" t="s">
        <v>7</v>
      </c>
      <c r="D16" s="11" t="s">
        <v>4</v>
      </c>
      <c r="E16" s="87" t="s">
        <v>46</v>
      </c>
      <c r="F16" s="88"/>
      <c r="G16" s="13" t="s">
        <v>47</v>
      </c>
      <c r="H16" s="24"/>
    </row>
    <row r="17" spans="1:8" ht="25.5">
      <c r="A17" s="9">
        <v>8</v>
      </c>
      <c r="B17" s="9" t="s">
        <v>136</v>
      </c>
      <c r="C17" s="10" t="s">
        <v>7</v>
      </c>
      <c r="D17" s="11" t="s">
        <v>66</v>
      </c>
      <c r="E17" s="9" t="s">
        <v>44</v>
      </c>
      <c r="F17" s="29">
        <v>1</v>
      </c>
      <c r="G17" s="13" t="s">
        <v>47</v>
      </c>
      <c r="H17" s="24"/>
    </row>
    <row r="18" spans="1:8" ht="12.75">
      <c r="A18" s="9">
        <v>9</v>
      </c>
      <c r="B18" s="9" t="s">
        <v>138</v>
      </c>
      <c r="C18" s="10" t="s">
        <v>7</v>
      </c>
      <c r="D18" s="11" t="s">
        <v>67</v>
      </c>
      <c r="E18" s="9" t="s">
        <v>44</v>
      </c>
      <c r="F18" s="29">
        <v>1</v>
      </c>
      <c r="G18" s="13" t="s">
        <v>47</v>
      </c>
      <c r="H18" s="24"/>
    </row>
    <row r="19" spans="1:8" ht="38.25">
      <c r="A19" s="9">
        <v>10</v>
      </c>
      <c r="B19" s="9" t="s">
        <v>137</v>
      </c>
      <c r="C19" s="10" t="s">
        <v>7</v>
      </c>
      <c r="D19" s="11" t="s">
        <v>75</v>
      </c>
      <c r="E19" s="9" t="s">
        <v>49</v>
      </c>
      <c r="F19" s="52">
        <v>10</v>
      </c>
      <c r="G19" s="13"/>
      <c r="H19" s="14"/>
    </row>
    <row r="20" spans="1:8" s="21" customFormat="1" ht="32.25" customHeight="1">
      <c r="A20" s="15"/>
      <c r="B20" s="15"/>
      <c r="C20" s="6"/>
      <c r="D20" s="16" t="s">
        <v>64</v>
      </c>
      <c r="E20" s="79"/>
      <c r="F20" s="80"/>
      <c r="G20" s="80"/>
      <c r="H20" s="81"/>
    </row>
    <row r="21" spans="1:8" ht="25.5">
      <c r="A21" s="9">
        <v>11</v>
      </c>
      <c r="B21" s="9" t="s">
        <v>139</v>
      </c>
      <c r="C21" s="10" t="s">
        <v>7</v>
      </c>
      <c r="D21" s="17" t="s">
        <v>24</v>
      </c>
      <c r="E21" s="9" t="s">
        <v>49</v>
      </c>
      <c r="F21" s="52">
        <v>10</v>
      </c>
      <c r="G21" s="13"/>
      <c r="H21" s="14"/>
    </row>
    <row r="22" spans="1:8" ht="30.75" customHeight="1">
      <c r="A22" s="15"/>
      <c r="B22" s="15"/>
      <c r="C22" s="6"/>
      <c r="D22" s="22" t="s">
        <v>65</v>
      </c>
      <c r="E22" s="82"/>
      <c r="F22" s="83"/>
      <c r="G22" s="83"/>
      <c r="H22" s="84"/>
    </row>
    <row r="23" spans="1:8" ht="38.25">
      <c r="A23" s="9">
        <v>12</v>
      </c>
      <c r="B23" s="9" t="s">
        <v>140</v>
      </c>
      <c r="C23" s="10" t="s">
        <v>7</v>
      </c>
      <c r="D23" s="26" t="s">
        <v>5</v>
      </c>
      <c r="E23" s="9" t="s">
        <v>49</v>
      </c>
      <c r="F23" s="52">
        <v>10</v>
      </c>
      <c r="G23" s="13"/>
      <c r="H23" s="14"/>
    </row>
    <row r="24" spans="1:8" ht="26.25" thickBot="1">
      <c r="A24" s="9">
        <v>13</v>
      </c>
      <c r="B24" s="9" t="s">
        <v>141</v>
      </c>
      <c r="C24" s="10" t="s">
        <v>7</v>
      </c>
      <c r="D24" s="26" t="s">
        <v>76</v>
      </c>
      <c r="E24" s="87" t="s">
        <v>46</v>
      </c>
      <c r="F24" s="88"/>
      <c r="G24" s="13" t="s">
        <v>47</v>
      </c>
      <c r="H24" s="24"/>
    </row>
    <row r="25" spans="1:8" ht="13.5" thickBot="1">
      <c r="A25" s="85" t="s">
        <v>29</v>
      </c>
      <c r="B25" s="86"/>
      <c r="C25" s="86"/>
      <c r="D25" s="86"/>
      <c r="E25" s="86"/>
      <c r="F25" s="86"/>
      <c r="G25" s="86"/>
      <c r="H25" s="45"/>
    </row>
    <row r="26" spans="1:8" ht="13.5" thickBot="1">
      <c r="A26" s="90" t="s">
        <v>203</v>
      </c>
      <c r="B26" s="90"/>
      <c r="C26" s="90"/>
      <c r="D26" s="90"/>
      <c r="E26" s="90"/>
      <c r="F26" s="90"/>
      <c r="G26" s="90"/>
      <c r="H26" s="20"/>
    </row>
    <row r="27" spans="1:8" ht="13.5" thickBot="1">
      <c r="A27" s="91" t="s">
        <v>30</v>
      </c>
      <c r="B27" s="92"/>
      <c r="C27" s="92"/>
      <c r="D27" s="92"/>
      <c r="E27" s="92"/>
      <c r="F27" s="92"/>
      <c r="G27" s="92"/>
      <c r="H27" s="46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  <row r="95" ht="12.75">
      <c r="H95" s="20"/>
    </row>
    <row r="96" ht="12.75">
      <c r="H96" s="20"/>
    </row>
    <row r="97" ht="12.75">
      <c r="H97" s="20"/>
    </row>
    <row r="98" ht="12.75">
      <c r="H98" s="20"/>
    </row>
    <row r="99" ht="12.75">
      <c r="H99" s="20"/>
    </row>
    <row r="100" ht="12.75">
      <c r="H100" s="20"/>
    </row>
    <row r="101" ht="12.75">
      <c r="H101" s="20"/>
    </row>
    <row r="102" ht="12.75">
      <c r="H102" s="20"/>
    </row>
    <row r="103" ht="12.75">
      <c r="H103" s="20"/>
    </row>
    <row r="104" ht="12.75">
      <c r="H104" s="20"/>
    </row>
    <row r="105" ht="12.75">
      <c r="H105" s="20"/>
    </row>
    <row r="106" ht="12.75">
      <c r="H106" s="20"/>
    </row>
    <row r="107" ht="12.75">
      <c r="H107" s="20"/>
    </row>
    <row r="108" ht="12.75">
      <c r="H108" s="20"/>
    </row>
    <row r="109" ht="12.75">
      <c r="H109" s="20"/>
    </row>
    <row r="110" ht="12.75">
      <c r="H110" s="20"/>
    </row>
    <row r="111" ht="12.75">
      <c r="H111" s="20"/>
    </row>
    <row r="112" ht="12.75">
      <c r="H112" s="20"/>
    </row>
    <row r="113" ht="12.75">
      <c r="H113" s="20"/>
    </row>
    <row r="114" ht="12.75">
      <c r="H114" s="20"/>
    </row>
    <row r="115" ht="12.75">
      <c r="H115" s="20"/>
    </row>
    <row r="116" ht="12.75">
      <c r="H116" s="20"/>
    </row>
    <row r="117" ht="12.75">
      <c r="H117" s="20"/>
    </row>
    <row r="118" ht="12.75">
      <c r="H118" s="20"/>
    </row>
    <row r="119" ht="12.75">
      <c r="H119" s="20"/>
    </row>
    <row r="120" ht="12.75">
      <c r="H120" s="20"/>
    </row>
    <row r="121" ht="12.75">
      <c r="H121" s="20"/>
    </row>
    <row r="122" ht="12.75">
      <c r="H122" s="20"/>
    </row>
  </sheetData>
  <mergeCells count="18">
    <mergeCell ref="A26:G26"/>
    <mergeCell ref="A27:G27"/>
    <mergeCell ref="A1:H1"/>
    <mergeCell ref="E7:F7"/>
    <mergeCell ref="E8:F8"/>
    <mergeCell ref="A13:H13"/>
    <mergeCell ref="A5:H5"/>
    <mergeCell ref="E12:F12"/>
    <mergeCell ref="E10:F10"/>
    <mergeCell ref="E6:H6"/>
    <mergeCell ref="A2:H2"/>
    <mergeCell ref="E9:H9"/>
    <mergeCell ref="E16:F16"/>
    <mergeCell ref="E15:F15"/>
    <mergeCell ref="E20:H20"/>
    <mergeCell ref="E22:H22"/>
    <mergeCell ref="A25:G25"/>
    <mergeCell ref="E24:F24"/>
  </mergeCells>
  <printOptions horizontalCentered="1"/>
  <pageMargins left="0.5118110236220472" right="0.2755905511811024" top="0.6299212598425197" bottom="0.6692913385826772" header="0.31496062992125984" footer="0.31496062992125984"/>
  <pageSetup horizontalDpi="600" verticalDpi="600" orientation="portrait" paperSize="9" r:id="rId1"/>
  <headerFooter alignWithMargins="0">
    <oddHeader>&amp;C&amp;8Inwestycja współfinansowana ze środków pomocowych z Funduszu Spójności&amp;R167</oddHeader>
    <oddFooter>&amp;C&amp;8GOSPODARKA WODNO-ŚCIEKOWA W BĘDZINIE  - PRZEDMIAR ROBÓT
Kontrakt nr CCI 2004/PL/16/C/PE/001-08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="75" zoomScaleSheetLayoutView="75" workbookViewId="0" topLeftCell="A61">
      <selection activeCell="J91" sqref="J91"/>
    </sheetView>
  </sheetViews>
  <sheetFormatPr defaultColWidth="9.140625" defaultRowHeight="12.75"/>
  <cols>
    <col min="1" max="1" width="6.00390625" style="2" customWidth="1"/>
    <col min="2" max="2" width="9.140625" style="51" bestFit="1" customWidth="1"/>
    <col min="3" max="3" width="9.28125" style="2" customWidth="1"/>
    <col min="4" max="4" width="37.140625" style="19" customWidth="1"/>
    <col min="5" max="5" width="6.7109375" style="2" customWidth="1"/>
    <col min="6" max="6" width="9.28125" style="20" bestFit="1" customWidth="1"/>
    <col min="7" max="7" width="9.421875" style="2" customWidth="1"/>
    <col min="8" max="8" width="11.7109375" style="2" customWidth="1"/>
    <col min="9" max="10" width="9.140625" style="64" customWidth="1"/>
    <col min="11" max="11" width="9.140625" style="65" customWidth="1"/>
    <col min="12" max="16384" width="9.140625" style="2" customWidth="1"/>
  </cols>
  <sheetData>
    <row r="1" spans="1:8" ht="48.75" customHeight="1">
      <c r="A1" s="93" t="s">
        <v>69</v>
      </c>
      <c r="B1" s="93"/>
      <c r="C1" s="93"/>
      <c r="D1" s="93"/>
      <c r="E1" s="93"/>
      <c r="F1" s="93"/>
      <c r="G1" s="93"/>
      <c r="H1" s="93"/>
    </row>
    <row r="2" spans="1:8" ht="18.75">
      <c r="A2" s="101" t="s">
        <v>78</v>
      </c>
      <c r="B2" s="101"/>
      <c r="C2" s="101"/>
      <c r="D2" s="101"/>
      <c r="E2" s="101"/>
      <c r="F2" s="101"/>
      <c r="G2" s="101"/>
      <c r="H2" s="101"/>
    </row>
    <row r="3" spans="1:11" s="3" customFormat="1" ht="33.75">
      <c r="A3" s="1" t="s">
        <v>38</v>
      </c>
      <c r="B3" s="1" t="s">
        <v>36</v>
      </c>
      <c r="C3" s="1" t="s">
        <v>39</v>
      </c>
      <c r="D3" s="1" t="s">
        <v>40</v>
      </c>
      <c r="E3" s="1" t="s">
        <v>42</v>
      </c>
      <c r="F3" s="1" t="s">
        <v>41</v>
      </c>
      <c r="G3" s="1" t="s">
        <v>17</v>
      </c>
      <c r="H3" s="1" t="s">
        <v>18</v>
      </c>
      <c r="I3" s="66"/>
      <c r="J3" s="66"/>
      <c r="K3" s="67"/>
    </row>
    <row r="4" spans="1:8" ht="12.75">
      <c r="A4" s="4">
        <v>1</v>
      </c>
      <c r="B4" s="4">
        <v>2</v>
      </c>
      <c r="C4" s="4">
        <v>3</v>
      </c>
      <c r="D4" s="1">
        <v>4</v>
      </c>
      <c r="E4" s="4">
        <v>5</v>
      </c>
      <c r="F4" s="49">
        <v>6</v>
      </c>
      <c r="G4" s="4">
        <v>7</v>
      </c>
      <c r="H4" s="4" t="s">
        <v>37</v>
      </c>
    </row>
    <row r="5" spans="1:8" ht="12.75">
      <c r="A5" s="102" t="s">
        <v>79</v>
      </c>
      <c r="B5" s="103"/>
      <c r="C5" s="104"/>
      <c r="D5" s="104"/>
      <c r="E5" s="104"/>
      <c r="F5" s="104"/>
      <c r="G5" s="104"/>
      <c r="H5" s="105"/>
    </row>
    <row r="6" spans="1:8" ht="25.5">
      <c r="A6" s="5"/>
      <c r="B6" s="50"/>
      <c r="C6" s="6"/>
      <c r="D6" s="7" t="s">
        <v>86</v>
      </c>
      <c r="E6" s="5"/>
      <c r="F6" s="47"/>
      <c r="G6" s="5"/>
      <c r="H6" s="8"/>
    </row>
    <row r="7" spans="1:8" ht="25.5">
      <c r="A7" s="9">
        <v>14</v>
      </c>
      <c r="B7" s="50" t="s">
        <v>142</v>
      </c>
      <c r="C7" s="10" t="s">
        <v>27</v>
      </c>
      <c r="D7" s="11" t="s">
        <v>55</v>
      </c>
      <c r="E7" s="9" t="s">
        <v>43</v>
      </c>
      <c r="F7" s="29">
        <v>920</v>
      </c>
      <c r="G7" s="62"/>
      <c r="H7" s="61"/>
    </row>
    <row r="8" spans="1:12" ht="25.5">
      <c r="A8" s="9">
        <v>15</v>
      </c>
      <c r="B8" s="50" t="s">
        <v>143</v>
      </c>
      <c r="C8" s="10" t="s">
        <v>27</v>
      </c>
      <c r="D8" s="11" t="s">
        <v>87</v>
      </c>
      <c r="E8" s="9" t="s">
        <v>3</v>
      </c>
      <c r="F8" s="32">
        <v>5682</v>
      </c>
      <c r="G8" s="14"/>
      <c r="H8" s="61"/>
      <c r="J8" s="64">
        <f>F8+F10+F9</f>
        <v>8277</v>
      </c>
      <c r="L8" s="20">
        <f>J91-J8</f>
        <v>0</v>
      </c>
    </row>
    <row r="9" spans="1:12" ht="25.5">
      <c r="A9" s="9">
        <v>16</v>
      </c>
      <c r="B9" s="50" t="s">
        <v>144</v>
      </c>
      <c r="C9" s="10" t="s">
        <v>27</v>
      </c>
      <c r="D9" s="11" t="s">
        <v>208</v>
      </c>
      <c r="E9" s="9" t="s">
        <v>3</v>
      </c>
      <c r="F9" s="32">
        <v>2115</v>
      </c>
      <c r="G9" s="14"/>
      <c r="H9" s="61"/>
      <c r="L9" s="20"/>
    </row>
    <row r="10" spans="1:8" ht="12.75">
      <c r="A10" s="9">
        <v>17</v>
      </c>
      <c r="B10" s="50" t="s">
        <v>145</v>
      </c>
      <c r="C10" s="10" t="s">
        <v>27</v>
      </c>
      <c r="D10" s="11" t="s">
        <v>88</v>
      </c>
      <c r="E10" s="9" t="s">
        <v>3</v>
      </c>
      <c r="F10" s="32">
        <v>480</v>
      </c>
      <c r="G10" s="14"/>
      <c r="H10" s="61"/>
    </row>
    <row r="11" spans="1:8" ht="25.5">
      <c r="A11" s="9">
        <v>18</v>
      </c>
      <c r="B11" s="50" t="s">
        <v>146</v>
      </c>
      <c r="C11" s="10" t="s">
        <v>27</v>
      </c>
      <c r="D11" s="11" t="s">
        <v>52</v>
      </c>
      <c r="E11" s="9" t="s">
        <v>43</v>
      </c>
      <c r="F11" s="32">
        <v>2105</v>
      </c>
      <c r="G11" s="14"/>
      <c r="H11" s="61"/>
    </row>
    <row r="12" spans="1:8" ht="12.75">
      <c r="A12" s="9">
        <v>19</v>
      </c>
      <c r="B12" s="50" t="s">
        <v>147</v>
      </c>
      <c r="C12" s="10" t="s">
        <v>27</v>
      </c>
      <c r="D12" s="11" t="s">
        <v>48</v>
      </c>
      <c r="E12" s="9" t="s">
        <v>43</v>
      </c>
      <c r="F12" s="32">
        <v>1138</v>
      </c>
      <c r="G12" s="14"/>
      <c r="H12" s="61"/>
    </row>
    <row r="13" spans="1:11" ht="25.5">
      <c r="A13" s="5"/>
      <c r="B13" s="50"/>
      <c r="C13" s="6"/>
      <c r="D13" s="7" t="s">
        <v>89</v>
      </c>
      <c r="E13" s="98"/>
      <c r="F13" s="99"/>
      <c r="G13" s="99"/>
      <c r="H13" s="100"/>
      <c r="I13" s="2"/>
      <c r="J13" s="2"/>
      <c r="K13" s="2"/>
    </row>
    <row r="14" spans="1:11" ht="25.5">
      <c r="A14" s="9">
        <v>20</v>
      </c>
      <c r="B14" s="50" t="s">
        <v>148</v>
      </c>
      <c r="C14" s="10" t="s">
        <v>27</v>
      </c>
      <c r="D14" s="11" t="s">
        <v>90</v>
      </c>
      <c r="E14" s="9" t="s">
        <v>91</v>
      </c>
      <c r="F14" s="32">
        <v>60</v>
      </c>
      <c r="G14" s="14"/>
      <c r="H14" s="14"/>
      <c r="I14" s="2"/>
      <c r="J14" s="2"/>
      <c r="K14" s="2"/>
    </row>
    <row r="15" spans="1:11" ht="25.5">
      <c r="A15" s="9">
        <v>21</v>
      </c>
      <c r="B15" s="50" t="s">
        <v>149</v>
      </c>
      <c r="C15" s="10" t="s">
        <v>27</v>
      </c>
      <c r="D15" s="11" t="s">
        <v>199</v>
      </c>
      <c r="E15" s="9" t="s">
        <v>43</v>
      </c>
      <c r="F15" s="32">
        <v>20</v>
      </c>
      <c r="G15" s="14"/>
      <c r="H15" s="14"/>
      <c r="I15" s="2"/>
      <c r="J15" s="2"/>
      <c r="K15" s="2"/>
    </row>
    <row r="16" spans="1:11" ht="25.5">
      <c r="A16" s="9">
        <v>22</v>
      </c>
      <c r="B16" s="50" t="s">
        <v>150</v>
      </c>
      <c r="C16" s="10" t="s">
        <v>27</v>
      </c>
      <c r="D16" s="11" t="s">
        <v>200</v>
      </c>
      <c r="E16" s="9" t="s">
        <v>43</v>
      </c>
      <c r="F16" s="32">
        <v>270</v>
      </c>
      <c r="G16" s="14"/>
      <c r="H16" s="14"/>
      <c r="I16" s="2"/>
      <c r="J16" s="2"/>
      <c r="K16" s="2"/>
    </row>
    <row r="17" spans="1:11" ht="12.75">
      <c r="A17" s="9">
        <v>23</v>
      </c>
      <c r="B17" s="50" t="s">
        <v>151</v>
      </c>
      <c r="C17" s="10" t="s">
        <v>27</v>
      </c>
      <c r="D17" s="11" t="s">
        <v>93</v>
      </c>
      <c r="E17" s="9" t="s">
        <v>92</v>
      </c>
      <c r="F17" s="32">
        <v>12</v>
      </c>
      <c r="G17" s="14"/>
      <c r="H17" s="14"/>
      <c r="I17" s="2"/>
      <c r="J17" s="2"/>
      <c r="K17" s="2"/>
    </row>
    <row r="18" spans="1:11" ht="12.75">
      <c r="A18" s="9">
        <v>24</v>
      </c>
      <c r="B18" s="50" t="s">
        <v>152</v>
      </c>
      <c r="C18" s="10" t="s">
        <v>27</v>
      </c>
      <c r="D18" s="11" t="s">
        <v>94</v>
      </c>
      <c r="E18" s="9" t="s">
        <v>92</v>
      </c>
      <c r="F18" s="32">
        <v>18</v>
      </c>
      <c r="G18" s="14"/>
      <c r="H18" s="14"/>
      <c r="I18" s="2"/>
      <c r="J18" s="2"/>
      <c r="K18" s="2"/>
    </row>
    <row r="19" spans="1:11" ht="15">
      <c r="A19" s="5"/>
      <c r="B19" s="50"/>
      <c r="C19" s="6"/>
      <c r="D19" s="7" t="s">
        <v>101</v>
      </c>
      <c r="E19" s="5"/>
      <c r="F19" s="47"/>
      <c r="G19" s="5"/>
      <c r="H19" s="8"/>
      <c r="I19" s="2"/>
      <c r="J19" s="2"/>
      <c r="K19" s="2"/>
    </row>
    <row r="20" spans="1:11" ht="13.5" thickBot="1">
      <c r="A20" s="9">
        <v>25</v>
      </c>
      <c r="B20" s="50" t="s">
        <v>153</v>
      </c>
      <c r="C20" s="10" t="s">
        <v>27</v>
      </c>
      <c r="D20" s="11" t="s">
        <v>102</v>
      </c>
      <c r="E20" s="9" t="s">
        <v>92</v>
      </c>
      <c r="F20" s="32">
        <v>8</v>
      </c>
      <c r="G20" s="14"/>
      <c r="H20" s="70"/>
      <c r="I20" s="2"/>
      <c r="J20" s="2"/>
      <c r="K20" s="2"/>
    </row>
    <row r="21" spans="1:8" ht="12.75">
      <c r="A21" s="106" t="s">
        <v>29</v>
      </c>
      <c r="B21" s="107"/>
      <c r="C21" s="107"/>
      <c r="D21" s="107"/>
      <c r="E21" s="107"/>
      <c r="F21" s="107"/>
      <c r="G21" s="107"/>
      <c r="H21" s="59"/>
    </row>
    <row r="22" spans="1:11" s="28" customFormat="1" ht="12.75">
      <c r="A22" s="94" t="s">
        <v>80</v>
      </c>
      <c r="B22" s="95"/>
      <c r="C22" s="95"/>
      <c r="D22" s="95"/>
      <c r="E22" s="95"/>
      <c r="F22" s="95"/>
      <c r="G22" s="95"/>
      <c r="H22" s="108"/>
      <c r="I22" s="64">
        <f>F24</f>
        <v>28</v>
      </c>
      <c r="J22" s="64"/>
      <c r="K22" s="68"/>
    </row>
    <row r="23" spans="1:11" s="21" customFormat="1" ht="51">
      <c r="A23" s="5"/>
      <c r="B23" s="50"/>
      <c r="C23" s="6"/>
      <c r="D23" s="7" t="s">
        <v>110</v>
      </c>
      <c r="E23" s="5"/>
      <c r="F23" s="47"/>
      <c r="G23" s="5"/>
      <c r="H23" s="8"/>
      <c r="I23" s="66"/>
      <c r="J23" s="66"/>
      <c r="K23" s="69"/>
    </row>
    <row r="24" spans="1:8" ht="12.75">
      <c r="A24" s="9">
        <v>26</v>
      </c>
      <c r="B24" s="50" t="s">
        <v>154</v>
      </c>
      <c r="C24" s="10" t="s">
        <v>8</v>
      </c>
      <c r="D24" s="11" t="s">
        <v>54</v>
      </c>
      <c r="E24" s="9" t="s">
        <v>43</v>
      </c>
      <c r="F24" s="29">
        <v>28</v>
      </c>
      <c r="G24" s="14"/>
      <c r="H24" s="61"/>
    </row>
    <row r="25" spans="1:8" ht="12.75">
      <c r="A25" s="9">
        <v>27</v>
      </c>
      <c r="B25" s="50" t="s">
        <v>155</v>
      </c>
      <c r="C25" s="10" t="s">
        <v>8</v>
      </c>
      <c r="D25" s="11" t="s">
        <v>53</v>
      </c>
      <c r="E25" s="9" t="s">
        <v>43</v>
      </c>
      <c r="F25" s="29">
        <v>102</v>
      </c>
      <c r="G25" s="14"/>
      <c r="H25" s="61"/>
    </row>
    <row r="26" spans="1:11" s="3" customFormat="1" ht="63.75">
      <c r="A26" s="15"/>
      <c r="B26" s="50"/>
      <c r="C26" s="6"/>
      <c r="D26" s="16" t="s">
        <v>112</v>
      </c>
      <c r="E26" s="15"/>
      <c r="F26" s="48"/>
      <c r="G26" s="30"/>
      <c r="H26" s="25"/>
      <c r="I26" s="66"/>
      <c r="J26" s="66"/>
      <c r="K26" s="67"/>
    </row>
    <row r="27" spans="1:11" s="3" customFormat="1" ht="14.25">
      <c r="A27" s="9">
        <v>28</v>
      </c>
      <c r="B27" s="50" t="s">
        <v>156</v>
      </c>
      <c r="C27" s="10" t="s">
        <v>8</v>
      </c>
      <c r="D27" s="17" t="s">
        <v>95</v>
      </c>
      <c r="E27" s="9" t="s">
        <v>44</v>
      </c>
      <c r="F27" s="29">
        <v>9</v>
      </c>
      <c r="G27" s="14"/>
      <c r="H27" s="61"/>
      <c r="I27" s="66"/>
      <c r="J27" s="66"/>
      <c r="K27" s="67"/>
    </row>
    <row r="28" spans="1:8" ht="12.75">
      <c r="A28" s="9">
        <v>29</v>
      </c>
      <c r="B28" s="50" t="s">
        <v>157</v>
      </c>
      <c r="C28" s="10" t="s">
        <v>8</v>
      </c>
      <c r="D28" s="17" t="s">
        <v>45</v>
      </c>
      <c r="E28" s="9" t="s">
        <v>44</v>
      </c>
      <c r="F28" s="29">
        <v>1</v>
      </c>
      <c r="G28" s="14"/>
      <c r="H28" s="61"/>
    </row>
    <row r="29" spans="1:11" s="21" customFormat="1" ht="51">
      <c r="A29" s="5"/>
      <c r="B29" s="50"/>
      <c r="C29" s="6"/>
      <c r="D29" s="7" t="s">
        <v>114</v>
      </c>
      <c r="E29" s="5"/>
      <c r="F29" s="47"/>
      <c r="G29" s="5"/>
      <c r="H29" s="8"/>
      <c r="I29" s="66"/>
      <c r="J29" s="66"/>
      <c r="K29" s="69"/>
    </row>
    <row r="30" spans="1:8" ht="13.5" thickBot="1">
      <c r="A30" s="9">
        <v>30</v>
      </c>
      <c r="B30" s="50" t="s">
        <v>158</v>
      </c>
      <c r="C30" s="10" t="s">
        <v>8</v>
      </c>
      <c r="D30" s="11" t="s">
        <v>57</v>
      </c>
      <c r="E30" s="9" t="s">
        <v>44</v>
      </c>
      <c r="F30" s="29">
        <v>7</v>
      </c>
      <c r="G30" s="14"/>
      <c r="H30" s="61"/>
    </row>
    <row r="31" spans="1:8" ht="12.75">
      <c r="A31" s="106" t="s">
        <v>29</v>
      </c>
      <c r="B31" s="107"/>
      <c r="C31" s="107"/>
      <c r="D31" s="107"/>
      <c r="E31" s="107"/>
      <c r="F31" s="107"/>
      <c r="G31" s="107"/>
      <c r="H31" s="59"/>
    </row>
    <row r="32" spans="1:11" s="28" customFormat="1" ht="12.75">
      <c r="A32" s="94" t="s">
        <v>81</v>
      </c>
      <c r="B32" s="95"/>
      <c r="C32" s="95"/>
      <c r="D32" s="95"/>
      <c r="E32" s="95"/>
      <c r="F32" s="95"/>
      <c r="G32" s="95"/>
      <c r="H32" s="108"/>
      <c r="I32" s="64"/>
      <c r="J32" s="64"/>
      <c r="K32" s="68"/>
    </row>
    <row r="33" spans="1:11" s="21" customFormat="1" ht="69" customHeight="1">
      <c r="A33" s="5"/>
      <c r="B33" s="50"/>
      <c r="C33" s="6"/>
      <c r="D33" s="7" t="s">
        <v>128</v>
      </c>
      <c r="E33" s="5"/>
      <c r="F33" s="47"/>
      <c r="G33" s="5"/>
      <c r="H33" s="8"/>
      <c r="I33" s="66"/>
      <c r="J33" s="66"/>
      <c r="K33" s="69"/>
    </row>
    <row r="34" spans="1:11" s="21" customFormat="1" ht="15">
      <c r="A34" s="9">
        <v>31</v>
      </c>
      <c r="B34" s="50" t="s">
        <v>159</v>
      </c>
      <c r="C34" s="10" t="s">
        <v>10</v>
      </c>
      <c r="D34" s="11" t="s">
        <v>125</v>
      </c>
      <c r="E34" s="9" t="s">
        <v>43</v>
      </c>
      <c r="F34" s="29">
        <v>156</v>
      </c>
      <c r="G34" s="14"/>
      <c r="H34" s="61"/>
      <c r="I34" s="66"/>
      <c r="J34" s="66"/>
      <c r="K34" s="69"/>
    </row>
    <row r="35" spans="1:11" s="21" customFormat="1" ht="15">
      <c r="A35" s="9">
        <v>32</v>
      </c>
      <c r="B35" s="50" t="s">
        <v>160</v>
      </c>
      <c r="C35" s="10" t="s">
        <v>10</v>
      </c>
      <c r="D35" s="11" t="s">
        <v>103</v>
      </c>
      <c r="E35" s="9" t="s">
        <v>43</v>
      </c>
      <c r="F35" s="29">
        <v>122</v>
      </c>
      <c r="G35" s="14"/>
      <c r="H35" s="61"/>
      <c r="I35" s="66"/>
      <c r="J35" s="66"/>
      <c r="K35" s="69"/>
    </row>
    <row r="36" spans="1:11" s="21" customFormat="1" ht="56.25" customHeight="1">
      <c r="A36" s="5"/>
      <c r="B36" s="50"/>
      <c r="C36" s="6"/>
      <c r="D36" s="7" t="s">
        <v>127</v>
      </c>
      <c r="E36" s="5"/>
      <c r="F36" s="47"/>
      <c r="G36" s="5"/>
      <c r="H36" s="8"/>
      <c r="I36" s="66"/>
      <c r="J36" s="66"/>
      <c r="K36" s="69"/>
    </row>
    <row r="37" spans="1:8" ht="12.75">
      <c r="A37" s="9">
        <v>33</v>
      </c>
      <c r="B37" s="50" t="s">
        <v>161</v>
      </c>
      <c r="C37" s="10" t="s">
        <v>10</v>
      </c>
      <c r="D37" s="11" t="s">
        <v>28</v>
      </c>
      <c r="E37" s="9" t="s">
        <v>43</v>
      </c>
      <c r="F37" s="29">
        <v>270</v>
      </c>
      <c r="G37" s="14"/>
      <c r="H37" s="61"/>
    </row>
    <row r="38" spans="1:8" ht="12.75">
      <c r="A38" s="9">
        <v>34</v>
      </c>
      <c r="B38" s="50" t="s">
        <v>162</v>
      </c>
      <c r="C38" s="10" t="s">
        <v>10</v>
      </c>
      <c r="D38" s="11" t="s">
        <v>16</v>
      </c>
      <c r="E38" s="9" t="s">
        <v>43</v>
      </c>
      <c r="F38" s="29">
        <f>177+188.4</f>
        <v>365.4</v>
      </c>
      <c r="G38" s="14"/>
      <c r="H38" s="61"/>
    </row>
    <row r="39" spans="1:8" ht="12.75">
      <c r="A39" s="9">
        <v>35</v>
      </c>
      <c r="B39" s="50" t="s">
        <v>163</v>
      </c>
      <c r="C39" s="10" t="s">
        <v>10</v>
      </c>
      <c r="D39" s="11" t="s">
        <v>54</v>
      </c>
      <c r="E39" s="9" t="s">
        <v>43</v>
      </c>
      <c r="F39" s="29">
        <f>74+489</f>
        <v>563</v>
      </c>
      <c r="G39" s="14"/>
      <c r="H39" s="61"/>
    </row>
    <row r="40" spans="1:8" ht="12.75">
      <c r="A40" s="9">
        <v>36</v>
      </c>
      <c r="B40" s="50" t="s">
        <v>164</v>
      </c>
      <c r="C40" s="10" t="s">
        <v>10</v>
      </c>
      <c r="D40" s="11" t="s">
        <v>53</v>
      </c>
      <c r="E40" s="9" t="s">
        <v>43</v>
      </c>
      <c r="F40" s="29">
        <f>1027+77+257+361</f>
        <v>1722</v>
      </c>
      <c r="G40" s="14"/>
      <c r="H40" s="61"/>
    </row>
    <row r="41" spans="1:11" s="3" customFormat="1" ht="72.75" customHeight="1">
      <c r="A41" s="15"/>
      <c r="B41" s="50"/>
      <c r="C41" s="6"/>
      <c r="D41" s="16" t="s">
        <v>112</v>
      </c>
      <c r="E41" s="15"/>
      <c r="F41" s="48"/>
      <c r="G41" s="30"/>
      <c r="H41" s="25"/>
      <c r="I41" s="66"/>
      <c r="J41" s="66"/>
      <c r="K41" s="67"/>
    </row>
    <row r="42" spans="1:11" s="3" customFormat="1" ht="14.25">
      <c r="A42" s="9">
        <v>37</v>
      </c>
      <c r="B42" s="50" t="s">
        <v>165</v>
      </c>
      <c r="C42" s="10" t="s">
        <v>10</v>
      </c>
      <c r="D42" s="17" t="s">
        <v>126</v>
      </c>
      <c r="E42" s="9" t="s">
        <v>44</v>
      </c>
      <c r="F42" s="29">
        <v>10</v>
      </c>
      <c r="G42" s="14"/>
      <c r="H42" s="61"/>
      <c r="I42" s="66"/>
      <c r="J42" s="66"/>
      <c r="K42" s="67"/>
    </row>
    <row r="43" spans="1:8" ht="12.75">
      <c r="A43" s="9">
        <v>38</v>
      </c>
      <c r="B43" s="50" t="s">
        <v>166</v>
      </c>
      <c r="C43" s="10" t="s">
        <v>10</v>
      </c>
      <c r="D43" s="17" t="s">
        <v>45</v>
      </c>
      <c r="E43" s="9" t="s">
        <v>44</v>
      </c>
      <c r="F43" s="29">
        <v>81</v>
      </c>
      <c r="G43" s="14"/>
      <c r="H43" s="61"/>
    </row>
    <row r="44" spans="1:11" s="3" customFormat="1" ht="70.5" customHeight="1">
      <c r="A44" s="15"/>
      <c r="B44" s="50"/>
      <c r="C44" s="6"/>
      <c r="D44" s="16" t="s">
        <v>113</v>
      </c>
      <c r="E44" s="15"/>
      <c r="F44" s="48"/>
      <c r="G44" s="30"/>
      <c r="H44" s="25"/>
      <c r="I44" s="66"/>
      <c r="J44" s="66"/>
      <c r="K44" s="67"/>
    </row>
    <row r="45" spans="1:8" ht="12.75">
      <c r="A45" s="9">
        <v>39</v>
      </c>
      <c r="B45" s="50" t="s">
        <v>167</v>
      </c>
      <c r="C45" s="10" t="s">
        <v>10</v>
      </c>
      <c r="D45" s="17" t="s">
        <v>109</v>
      </c>
      <c r="E45" s="9" t="s">
        <v>44</v>
      </c>
      <c r="F45" s="29">
        <v>1</v>
      </c>
      <c r="G45" s="14"/>
      <c r="H45" s="61"/>
    </row>
    <row r="46" spans="1:11" s="21" customFormat="1" ht="58.5" customHeight="1">
      <c r="A46" s="5"/>
      <c r="B46" s="50"/>
      <c r="C46" s="6"/>
      <c r="D46" s="7" t="s">
        <v>114</v>
      </c>
      <c r="E46" s="5"/>
      <c r="F46" s="47"/>
      <c r="G46" s="5"/>
      <c r="H46" s="8"/>
      <c r="I46" s="66"/>
      <c r="J46" s="66"/>
      <c r="K46" s="69"/>
    </row>
    <row r="47" spans="1:8" ht="12.75">
      <c r="A47" s="9">
        <v>40</v>
      </c>
      <c r="B47" s="50" t="s">
        <v>168</v>
      </c>
      <c r="C47" s="10" t="s">
        <v>10</v>
      </c>
      <c r="D47" s="11" t="s">
        <v>57</v>
      </c>
      <c r="E47" s="9" t="s">
        <v>44</v>
      </c>
      <c r="F47" s="29">
        <f>18+1</f>
        <v>19</v>
      </c>
      <c r="G47" s="14"/>
      <c r="H47" s="61"/>
    </row>
    <row r="48" spans="1:8" s="21" customFormat="1" ht="56.25" customHeight="1">
      <c r="A48" s="5"/>
      <c r="B48" s="50"/>
      <c r="C48" s="6"/>
      <c r="D48" s="7" t="s">
        <v>115</v>
      </c>
      <c r="E48" s="5"/>
      <c r="F48" s="47"/>
      <c r="G48" s="5"/>
      <c r="H48" s="8"/>
    </row>
    <row r="49" spans="1:11" ht="12.75">
      <c r="A49" s="9">
        <v>41</v>
      </c>
      <c r="B49" s="50" t="s">
        <v>169</v>
      </c>
      <c r="C49" s="10" t="s">
        <v>10</v>
      </c>
      <c r="D49" s="11" t="s">
        <v>104</v>
      </c>
      <c r="E49" s="9" t="s">
        <v>44</v>
      </c>
      <c r="F49" s="29">
        <f>26+25</f>
        <v>51</v>
      </c>
      <c r="G49" s="29"/>
      <c r="H49" s="14"/>
      <c r="I49" s="2"/>
      <c r="J49" s="2"/>
      <c r="K49" s="2"/>
    </row>
    <row r="50" spans="1:8" s="3" customFormat="1" ht="15">
      <c r="A50" s="15"/>
      <c r="B50" s="71"/>
      <c r="C50" s="6"/>
      <c r="D50" s="7" t="s">
        <v>105</v>
      </c>
      <c r="E50" s="15"/>
      <c r="F50" s="48"/>
      <c r="G50" s="30"/>
      <c r="H50" s="25"/>
    </row>
    <row r="51" spans="1:11" ht="25.5">
      <c r="A51" s="9">
        <v>42</v>
      </c>
      <c r="B51" s="50" t="s">
        <v>170</v>
      </c>
      <c r="C51" s="10" t="s">
        <v>10</v>
      </c>
      <c r="D51" s="11" t="s">
        <v>108</v>
      </c>
      <c r="E51" s="9" t="s">
        <v>44</v>
      </c>
      <c r="F51" s="29">
        <f>27+20</f>
        <v>47</v>
      </c>
      <c r="G51" s="29"/>
      <c r="H51" s="14"/>
      <c r="I51" s="2"/>
      <c r="J51" s="2"/>
      <c r="K51" s="2"/>
    </row>
    <row r="52" spans="1:11" s="21" customFormat="1" ht="15">
      <c r="A52" s="9"/>
      <c r="B52" s="50"/>
      <c r="C52" s="6"/>
      <c r="D52" s="7" t="s">
        <v>19</v>
      </c>
      <c r="E52" s="5"/>
      <c r="F52" s="47"/>
      <c r="G52" s="5"/>
      <c r="H52" s="8"/>
      <c r="I52" s="66"/>
      <c r="J52" s="66"/>
      <c r="K52" s="69"/>
    </row>
    <row r="53" spans="1:11" s="21" customFormat="1" ht="15">
      <c r="A53" s="9">
        <v>43</v>
      </c>
      <c r="B53" s="50" t="s">
        <v>171</v>
      </c>
      <c r="C53" s="10" t="s">
        <v>10</v>
      </c>
      <c r="D53" s="11" t="s">
        <v>20</v>
      </c>
      <c r="E53" s="9" t="s">
        <v>43</v>
      </c>
      <c r="F53" s="29">
        <v>20</v>
      </c>
      <c r="G53" s="14"/>
      <c r="H53" s="61"/>
      <c r="I53" s="66"/>
      <c r="J53" s="66"/>
      <c r="K53" s="69"/>
    </row>
    <row r="54" spans="1:11" s="21" customFormat="1" ht="15">
      <c r="A54" s="9">
        <v>44</v>
      </c>
      <c r="B54" s="50" t="s">
        <v>172</v>
      </c>
      <c r="C54" s="10" t="s">
        <v>10</v>
      </c>
      <c r="D54" s="11" t="s">
        <v>21</v>
      </c>
      <c r="E54" s="9" t="s">
        <v>43</v>
      </c>
      <c r="F54" s="29">
        <v>10</v>
      </c>
      <c r="G54" s="14"/>
      <c r="H54" s="61"/>
      <c r="I54" s="66"/>
      <c r="J54" s="66"/>
      <c r="K54" s="69"/>
    </row>
    <row r="55" spans="1:11" s="21" customFormat="1" ht="15">
      <c r="A55" s="9">
        <v>45</v>
      </c>
      <c r="B55" s="50" t="s">
        <v>173</v>
      </c>
      <c r="C55" s="10" t="s">
        <v>10</v>
      </c>
      <c r="D55" s="11" t="s">
        <v>106</v>
      </c>
      <c r="E55" s="9" t="s">
        <v>43</v>
      </c>
      <c r="F55" s="29">
        <v>40</v>
      </c>
      <c r="G55" s="14"/>
      <c r="H55" s="61"/>
      <c r="I55" s="66"/>
      <c r="J55" s="66"/>
      <c r="K55" s="69"/>
    </row>
    <row r="56" spans="1:11" s="21" customFormat="1" ht="15">
      <c r="A56" s="9">
        <v>46</v>
      </c>
      <c r="B56" s="50" t="s">
        <v>174</v>
      </c>
      <c r="C56" s="10" t="s">
        <v>10</v>
      </c>
      <c r="D56" s="11" t="s">
        <v>107</v>
      </c>
      <c r="E56" s="9" t="s">
        <v>43</v>
      </c>
      <c r="F56" s="29">
        <v>33</v>
      </c>
      <c r="G56" s="14"/>
      <c r="H56" s="61"/>
      <c r="I56" s="66"/>
      <c r="J56" s="66"/>
      <c r="K56" s="69"/>
    </row>
    <row r="57" spans="1:11" s="21" customFormat="1" ht="25.5">
      <c r="A57" s="9"/>
      <c r="B57" s="50"/>
      <c r="C57" s="6"/>
      <c r="D57" s="7" t="s">
        <v>2</v>
      </c>
      <c r="E57" s="5"/>
      <c r="F57" s="47"/>
      <c r="G57" s="5"/>
      <c r="H57" s="8"/>
      <c r="I57" s="66"/>
      <c r="J57" s="66"/>
      <c r="K57" s="69"/>
    </row>
    <row r="58" spans="1:11" s="21" customFormat="1" ht="15">
      <c r="A58" s="9">
        <v>47</v>
      </c>
      <c r="B58" s="50" t="s">
        <v>175</v>
      </c>
      <c r="C58" s="10" t="s">
        <v>10</v>
      </c>
      <c r="D58" s="11" t="s">
        <v>34</v>
      </c>
      <c r="E58" s="9" t="s">
        <v>43</v>
      </c>
      <c r="F58" s="29">
        <v>231</v>
      </c>
      <c r="G58" s="14"/>
      <c r="H58" s="61"/>
      <c r="I58" s="66"/>
      <c r="J58" s="66"/>
      <c r="K58" s="69"/>
    </row>
    <row r="59" spans="1:8" s="3" customFormat="1" ht="43.5" customHeight="1">
      <c r="A59" s="15"/>
      <c r="B59" s="50"/>
      <c r="C59" s="6"/>
      <c r="D59" s="7" t="s">
        <v>117</v>
      </c>
      <c r="E59" s="15"/>
      <c r="F59" s="48"/>
      <c r="G59" s="30"/>
      <c r="H59" s="25"/>
    </row>
    <row r="60" spans="1:11" ht="25.5">
      <c r="A60" s="9">
        <v>48</v>
      </c>
      <c r="B60" s="50" t="s">
        <v>176</v>
      </c>
      <c r="C60" s="10" t="s">
        <v>10</v>
      </c>
      <c r="D60" s="11" t="s">
        <v>123</v>
      </c>
      <c r="E60" s="9" t="s">
        <v>44</v>
      </c>
      <c r="F60" s="29">
        <v>1</v>
      </c>
      <c r="G60" s="14"/>
      <c r="H60" s="70"/>
      <c r="I60" s="2"/>
      <c r="J60" s="2"/>
      <c r="K60" s="2"/>
    </row>
    <row r="61" spans="1:11" ht="25.5">
      <c r="A61" s="9">
        <v>49</v>
      </c>
      <c r="B61" s="50" t="s">
        <v>177</v>
      </c>
      <c r="C61" s="10" t="s">
        <v>10</v>
      </c>
      <c r="D61" s="11" t="s">
        <v>124</v>
      </c>
      <c r="E61" s="9" t="s">
        <v>44</v>
      </c>
      <c r="F61" s="29">
        <v>1</v>
      </c>
      <c r="G61" s="14"/>
      <c r="H61" s="70"/>
      <c r="I61" s="2"/>
      <c r="J61" s="2"/>
      <c r="K61" s="2"/>
    </row>
    <row r="62" spans="1:11" s="3" customFormat="1" ht="43.5" customHeight="1">
      <c r="A62" s="15"/>
      <c r="B62" s="50"/>
      <c r="C62" s="6"/>
      <c r="D62" s="7" t="s">
        <v>116</v>
      </c>
      <c r="E62" s="15"/>
      <c r="F62" s="48"/>
      <c r="G62" s="30"/>
      <c r="H62" s="25"/>
      <c r="I62" s="66"/>
      <c r="J62" s="66"/>
      <c r="K62" s="67"/>
    </row>
    <row r="63" spans="1:11" s="3" customFormat="1" ht="43.5" customHeight="1">
      <c r="A63" s="9">
        <v>50</v>
      </c>
      <c r="B63" s="50" t="s">
        <v>178</v>
      </c>
      <c r="C63" s="10" t="s">
        <v>10</v>
      </c>
      <c r="D63" s="11" t="s">
        <v>205</v>
      </c>
      <c r="E63" s="9" t="s">
        <v>44</v>
      </c>
      <c r="F63" s="29">
        <v>1</v>
      </c>
      <c r="G63" s="30"/>
      <c r="H63" s="25"/>
      <c r="I63" s="73"/>
      <c r="J63" s="73"/>
      <c r="K63" s="67"/>
    </row>
    <row r="64" spans="1:10" ht="42" customHeight="1">
      <c r="A64" s="9">
        <v>51</v>
      </c>
      <c r="B64" s="50" t="s">
        <v>179</v>
      </c>
      <c r="C64" s="10" t="s">
        <v>10</v>
      </c>
      <c r="D64" s="11" t="s">
        <v>206</v>
      </c>
      <c r="E64" s="9" t="s">
        <v>44</v>
      </c>
      <c r="F64" s="29">
        <v>1</v>
      </c>
      <c r="G64" s="14"/>
      <c r="H64" s="61"/>
      <c r="I64" s="74"/>
      <c r="J64" s="74"/>
    </row>
    <row r="65" spans="1:10" s="21" customFormat="1" ht="44.25" customHeight="1">
      <c r="A65" s="5"/>
      <c r="B65" s="50"/>
      <c r="C65" s="6"/>
      <c r="D65" s="7" t="s">
        <v>207</v>
      </c>
      <c r="E65" s="5"/>
      <c r="F65" s="47"/>
      <c r="G65" s="5"/>
      <c r="H65" s="8"/>
      <c r="J65" s="72"/>
    </row>
    <row r="66" spans="1:11" ht="25.5">
      <c r="A66" s="9">
        <v>52</v>
      </c>
      <c r="B66" s="50" t="s">
        <v>180</v>
      </c>
      <c r="C66" s="10" t="s">
        <v>10</v>
      </c>
      <c r="D66" s="11" t="s">
        <v>121</v>
      </c>
      <c r="E66" s="9" t="s">
        <v>43</v>
      </c>
      <c r="F66" s="29">
        <v>26</v>
      </c>
      <c r="G66" s="14"/>
      <c r="H66" s="14"/>
      <c r="I66" s="2"/>
      <c r="J66" s="2"/>
      <c r="K66" s="2"/>
    </row>
    <row r="67" spans="1:11" ht="26.25" thickBot="1">
      <c r="A67" s="9">
        <v>53</v>
      </c>
      <c r="B67" s="50" t="s">
        <v>181</v>
      </c>
      <c r="C67" s="10" t="s">
        <v>10</v>
      </c>
      <c r="D67" s="11" t="s">
        <v>122</v>
      </c>
      <c r="E67" s="9" t="s">
        <v>43</v>
      </c>
      <c r="F67" s="29">
        <f>2*49</f>
        <v>98</v>
      </c>
      <c r="G67" s="14"/>
      <c r="H67" s="14"/>
      <c r="I67" s="2"/>
      <c r="J67" s="2"/>
      <c r="K67" s="2"/>
    </row>
    <row r="68" spans="1:8" ht="12.75">
      <c r="A68" s="106" t="s">
        <v>29</v>
      </c>
      <c r="B68" s="107"/>
      <c r="C68" s="107"/>
      <c r="D68" s="107"/>
      <c r="E68" s="107"/>
      <c r="F68" s="107"/>
      <c r="G68" s="107"/>
      <c r="H68" s="59"/>
    </row>
    <row r="69" spans="1:11" s="28" customFormat="1" ht="12.75">
      <c r="A69" s="94" t="s">
        <v>82</v>
      </c>
      <c r="B69" s="95"/>
      <c r="C69" s="95"/>
      <c r="D69" s="95"/>
      <c r="E69" s="95"/>
      <c r="F69" s="95"/>
      <c r="G69" s="95"/>
      <c r="H69" s="108"/>
      <c r="I69" s="64"/>
      <c r="J69" s="64"/>
      <c r="K69" s="68"/>
    </row>
    <row r="70" spans="1:11" s="21" customFormat="1" ht="59.25" customHeight="1">
      <c r="A70" s="5"/>
      <c r="B70" s="50"/>
      <c r="C70" s="6"/>
      <c r="D70" s="7" t="s">
        <v>111</v>
      </c>
      <c r="E70" s="5"/>
      <c r="F70" s="47"/>
      <c r="G70" s="5"/>
      <c r="H70" s="8"/>
      <c r="I70" s="66"/>
      <c r="J70" s="66"/>
      <c r="K70" s="69"/>
    </row>
    <row r="71" spans="1:8" ht="12.75">
      <c r="A71" s="9">
        <v>54</v>
      </c>
      <c r="B71" s="50" t="s">
        <v>182</v>
      </c>
      <c r="C71" s="10" t="s">
        <v>56</v>
      </c>
      <c r="D71" s="11" t="s">
        <v>0</v>
      </c>
      <c r="E71" s="9" t="s">
        <v>43</v>
      </c>
      <c r="F71" s="29">
        <v>55</v>
      </c>
      <c r="G71" s="14"/>
      <c r="H71" s="61"/>
    </row>
    <row r="72" spans="1:8" ht="12.75">
      <c r="A72" s="9">
        <v>55</v>
      </c>
      <c r="B72" s="50" t="s">
        <v>183</v>
      </c>
      <c r="C72" s="10" t="s">
        <v>56</v>
      </c>
      <c r="D72" s="11" t="s">
        <v>31</v>
      </c>
      <c r="E72" s="9" t="s">
        <v>43</v>
      </c>
      <c r="F72" s="29">
        <v>92</v>
      </c>
      <c r="G72" s="14"/>
      <c r="H72" s="61"/>
    </row>
    <row r="73" spans="1:8" ht="12.75">
      <c r="A73" s="9">
        <v>56</v>
      </c>
      <c r="B73" s="50" t="s">
        <v>184</v>
      </c>
      <c r="C73" s="10" t="s">
        <v>56</v>
      </c>
      <c r="D73" s="11" t="s">
        <v>96</v>
      </c>
      <c r="E73" s="9" t="s">
        <v>43</v>
      </c>
      <c r="F73" s="29">
        <v>50</v>
      </c>
      <c r="G73" s="14"/>
      <c r="H73" s="61"/>
    </row>
    <row r="74" spans="1:11" s="3" customFormat="1" ht="15">
      <c r="A74" s="15"/>
      <c r="B74" s="50"/>
      <c r="C74" s="6"/>
      <c r="D74" s="16" t="s">
        <v>1</v>
      </c>
      <c r="E74" s="15"/>
      <c r="F74" s="48"/>
      <c r="G74" s="30"/>
      <c r="H74" s="25"/>
      <c r="I74" s="66"/>
      <c r="J74" s="66"/>
      <c r="K74" s="67"/>
    </row>
    <row r="75" spans="1:8" ht="12.75">
      <c r="A75" s="9">
        <v>57</v>
      </c>
      <c r="B75" s="50" t="s">
        <v>185</v>
      </c>
      <c r="C75" s="10" t="s">
        <v>56</v>
      </c>
      <c r="D75" s="17" t="s">
        <v>60</v>
      </c>
      <c r="E75" s="9" t="s">
        <v>44</v>
      </c>
      <c r="F75" s="29">
        <v>2</v>
      </c>
      <c r="G75" s="14"/>
      <c r="H75" s="61"/>
    </row>
    <row r="76" spans="1:8" ht="12.75">
      <c r="A76" s="9">
        <v>58</v>
      </c>
      <c r="B76" s="50" t="s">
        <v>186</v>
      </c>
      <c r="C76" s="10" t="s">
        <v>56</v>
      </c>
      <c r="D76" s="17" t="s">
        <v>22</v>
      </c>
      <c r="E76" s="9" t="s">
        <v>44</v>
      </c>
      <c r="F76" s="29">
        <v>1</v>
      </c>
      <c r="G76" s="14"/>
      <c r="H76" s="61"/>
    </row>
    <row r="77" spans="1:8" ht="12.75">
      <c r="A77" s="9">
        <v>59</v>
      </c>
      <c r="B77" s="50" t="s">
        <v>187</v>
      </c>
      <c r="C77" s="10" t="s">
        <v>56</v>
      </c>
      <c r="D77" s="17" t="s">
        <v>61</v>
      </c>
      <c r="E77" s="9" t="s">
        <v>44</v>
      </c>
      <c r="F77" s="29">
        <v>2</v>
      </c>
      <c r="G77" s="14"/>
      <c r="H77" s="61"/>
    </row>
    <row r="78" spans="1:8" ht="12.75">
      <c r="A78" s="9">
        <v>60</v>
      </c>
      <c r="B78" s="50" t="s">
        <v>188</v>
      </c>
      <c r="C78" s="10" t="s">
        <v>56</v>
      </c>
      <c r="D78" s="17" t="s">
        <v>97</v>
      </c>
      <c r="E78" s="9" t="s">
        <v>44</v>
      </c>
      <c r="F78" s="29">
        <v>9</v>
      </c>
      <c r="G78" s="14"/>
      <c r="H78" s="61"/>
    </row>
    <row r="79" spans="1:8" ht="12.75">
      <c r="A79" s="9">
        <v>61</v>
      </c>
      <c r="B79" s="50" t="s">
        <v>189</v>
      </c>
      <c r="C79" s="10" t="s">
        <v>56</v>
      </c>
      <c r="D79" s="17" t="s">
        <v>118</v>
      </c>
      <c r="E79" s="9" t="s">
        <v>44</v>
      </c>
      <c r="F79" s="29">
        <v>8</v>
      </c>
      <c r="G79" s="14"/>
      <c r="H79" s="61"/>
    </row>
    <row r="80" spans="1:11" ht="25.5">
      <c r="A80" s="9">
        <v>62</v>
      </c>
      <c r="B80" s="50" t="s">
        <v>190</v>
      </c>
      <c r="C80" s="10" t="s">
        <v>56</v>
      </c>
      <c r="D80" s="11" t="s">
        <v>99</v>
      </c>
      <c r="E80" s="9" t="s">
        <v>44</v>
      </c>
      <c r="F80" s="29">
        <v>1</v>
      </c>
      <c r="G80" s="14"/>
      <c r="H80" s="14"/>
      <c r="I80" s="2"/>
      <c r="J80" s="2"/>
      <c r="K80" s="2"/>
    </row>
    <row r="81" spans="1:11" s="21" customFormat="1" ht="15">
      <c r="A81" s="9"/>
      <c r="B81" s="50"/>
      <c r="C81" s="6"/>
      <c r="D81" s="7" t="s">
        <v>23</v>
      </c>
      <c r="E81" s="5"/>
      <c r="F81" s="47"/>
      <c r="G81" s="5"/>
      <c r="H81" s="8"/>
      <c r="I81" s="66"/>
      <c r="J81" s="66"/>
      <c r="K81" s="69"/>
    </row>
    <row r="82" spans="1:11" s="21" customFormat="1" ht="15">
      <c r="A82" s="9">
        <v>63</v>
      </c>
      <c r="B82" s="50" t="s">
        <v>191</v>
      </c>
      <c r="C82" s="10" t="s">
        <v>56</v>
      </c>
      <c r="D82" s="11" t="s">
        <v>98</v>
      </c>
      <c r="E82" s="9" t="s">
        <v>43</v>
      </c>
      <c r="F82" s="29">
        <v>6</v>
      </c>
      <c r="G82" s="63"/>
      <c r="H82" s="61"/>
      <c r="I82" s="66"/>
      <c r="J82" s="66"/>
      <c r="K82" s="69"/>
    </row>
    <row r="83" spans="1:11" s="21" customFormat="1" ht="25.5">
      <c r="A83" s="9"/>
      <c r="B83" s="50"/>
      <c r="C83" s="6"/>
      <c r="D83" s="7" t="s">
        <v>2</v>
      </c>
      <c r="E83" s="5"/>
      <c r="F83" s="47"/>
      <c r="G83" s="5"/>
      <c r="H83" s="8"/>
      <c r="I83" s="66"/>
      <c r="J83" s="66"/>
      <c r="K83" s="69"/>
    </row>
    <row r="84" spans="1:11" s="21" customFormat="1" ht="15.75" thickBot="1">
      <c r="A84" s="9">
        <v>64</v>
      </c>
      <c r="B84" s="50" t="s">
        <v>192</v>
      </c>
      <c r="C84" s="10" t="s">
        <v>56</v>
      </c>
      <c r="D84" s="11" t="s">
        <v>34</v>
      </c>
      <c r="E84" s="9" t="s">
        <v>43</v>
      </c>
      <c r="F84" s="29">
        <v>68</v>
      </c>
      <c r="G84" s="14"/>
      <c r="H84" s="61"/>
      <c r="I84" s="66"/>
      <c r="J84" s="66"/>
      <c r="K84" s="69"/>
    </row>
    <row r="85" spans="1:8" ht="12.75">
      <c r="A85" s="106" t="s">
        <v>29</v>
      </c>
      <c r="B85" s="107"/>
      <c r="C85" s="107"/>
      <c r="D85" s="107"/>
      <c r="E85" s="107"/>
      <c r="F85" s="107"/>
      <c r="G85" s="107"/>
      <c r="H85" s="59"/>
    </row>
    <row r="86" spans="1:11" s="28" customFormat="1" ht="12.75">
      <c r="A86" s="102" t="s">
        <v>83</v>
      </c>
      <c r="B86" s="103"/>
      <c r="C86" s="104"/>
      <c r="D86" s="104"/>
      <c r="E86" s="104"/>
      <c r="F86" s="104"/>
      <c r="G86" s="104"/>
      <c r="H86" s="105"/>
      <c r="I86" s="64"/>
      <c r="J86" s="64"/>
      <c r="K86" s="68"/>
    </row>
    <row r="87" spans="1:11" s="21" customFormat="1" ht="15">
      <c r="A87" s="5"/>
      <c r="B87" s="50"/>
      <c r="C87" s="6"/>
      <c r="D87" s="7" t="s">
        <v>85</v>
      </c>
      <c r="E87" s="5"/>
      <c r="F87" s="47"/>
      <c r="G87" s="5"/>
      <c r="H87" s="8"/>
      <c r="I87" s="66"/>
      <c r="J87" s="66"/>
      <c r="K87" s="69"/>
    </row>
    <row r="88" spans="1:8" ht="25.5">
      <c r="A88" s="9">
        <v>65</v>
      </c>
      <c r="B88" s="50" t="s">
        <v>193</v>
      </c>
      <c r="C88" s="10" t="s">
        <v>9</v>
      </c>
      <c r="D88" s="11" t="s">
        <v>209</v>
      </c>
      <c r="E88" s="9" t="s">
        <v>25</v>
      </c>
      <c r="F88" s="32">
        <v>2250</v>
      </c>
      <c r="G88" s="14"/>
      <c r="H88" s="61"/>
    </row>
    <row r="89" spans="1:8" ht="31.5" customHeight="1">
      <c r="A89" s="9">
        <v>66</v>
      </c>
      <c r="B89" s="50" t="s">
        <v>194</v>
      </c>
      <c r="C89" s="10" t="s">
        <v>210</v>
      </c>
      <c r="D89" s="11" t="s">
        <v>211</v>
      </c>
      <c r="E89" s="9" t="s">
        <v>25</v>
      </c>
      <c r="F89" s="32">
        <f>3612+2105-2250</f>
        <v>3467</v>
      </c>
      <c r="G89" s="14"/>
      <c r="H89" s="61"/>
    </row>
    <row r="90" spans="1:8" ht="25.5">
      <c r="A90" s="9">
        <v>67</v>
      </c>
      <c r="B90" s="50" t="s">
        <v>194</v>
      </c>
      <c r="C90" s="10" t="s">
        <v>9</v>
      </c>
      <c r="D90" s="11" t="s">
        <v>120</v>
      </c>
      <c r="E90" s="9" t="s">
        <v>119</v>
      </c>
      <c r="F90" s="32">
        <f>2070-480</f>
        <v>1590</v>
      </c>
      <c r="G90" s="14"/>
      <c r="H90" s="61"/>
    </row>
    <row r="91" spans="1:10" ht="25.5">
      <c r="A91" s="9">
        <v>68</v>
      </c>
      <c r="B91" s="50" t="s">
        <v>195</v>
      </c>
      <c r="C91" s="10" t="s">
        <v>9</v>
      </c>
      <c r="D91" s="11" t="s">
        <v>58</v>
      </c>
      <c r="E91" s="9" t="s">
        <v>43</v>
      </c>
      <c r="F91" s="29">
        <v>2105</v>
      </c>
      <c r="G91" s="14"/>
      <c r="H91" s="61"/>
      <c r="J91" s="64">
        <f>F88+F90+F92+F89+F94</f>
        <v>8277</v>
      </c>
    </row>
    <row r="92" spans="1:11" ht="15.75">
      <c r="A92" s="9">
        <v>69</v>
      </c>
      <c r="B92" s="50" t="s">
        <v>196</v>
      </c>
      <c r="C92" s="10" t="s">
        <v>9</v>
      </c>
      <c r="D92" s="11" t="s">
        <v>100</v>
      </c>
      <c r="E92" s="9" t="s">
        <v>25</v>
      </c>
      <c r="F92" s="29">
        <v>490</v>
      </c>
      <c r="G92" s="14"/>
      <c r="H92" s="14"/>
      <c r="I92" s="2"/>
      <c r="J92" s="2"/>
      <c r="K92" s="2"/>
    </row>
    <row r="93" spans="1:8" ht="12.75">
      <c r="A93" s="9">
        <v>70</v>
      </c>
      <c r="B93" s="50" t="s">
        <v>197</v>
      </c>
      <c r="C93" s="10" t="s">
        <v>9</v>
      </c>
      <c r="D93" s="11" t="s">
        <v>59</v>
      </c>
      <c r="E93" s="9" t="s">
        <v>43</v>
      </c>
      <c r="F93" s="29">
        <v>1138</v>
      </c>
      <c r="G93" s="14"/>
      <c r="H93" s="61"/>
    </row>
    <row r="94" spans="1:8" ht="26.25" thickBot="1">
      <c r="A94" s="9">
        <v>71</v>
      </c>
      <c r="B94" s="50" t="s">
        <v>198</v>
      </c>
      <c r="C94" s="10" t="s">
        <v>9</v>
      </c>
      <c r="D94" s="11" t="s">
        <v>68</v>
      </c>
      <c r="E94" s="9" t="s">
        <v>25</v>
      </c>
      <c r="F94" s="29">
        <v>480</v>
      </c>
      <c r="G94" s="14"/>
      <c r="H94" s="61"/>
    </row>
    <row r="95" spans="1:8" ht="13.5" thickBot="1">
      <c r="A95" s="106" t="s">
        <v>29</v>
      </c>
      <c r="B95" s="107"/>
      <c r="C95" s="107"/>
      <c r="D95" s="107"/>
      <c r="E95" s="107"/>
      <c r="F95" s="107"/>
      <c r="G95" s="107"/>
      <c r="H95" s="59"/>
    </row>
    <row r="96" spans="1:8" ht="13.5" thickBot="1">
      <c r="A96" s="110" t="s">
        <v>84</v>
      </c>
      <c r="B96" s="111"/>
      <c r="C96" s="111"/>
      <c r="D96" s="111"/>
      <c r="E96" s="111"/>
      <c r="F96" s="111"/>
      <c r="G96" s="112"/>
      <c r="H96" s="45"/>
    </row>
    <row r="97" spans="1:8" ht="13.5" thickBot="1">
      <c r="A97" s="85" t="s">
        <v>204</v>
      </c>
      <c r="B97" s="86"/>
      <c r="C97" s="86"/>
      <c r="D97" s="86"/>
      <c r="E97" s="86"/>
      <c r="F97" s="86"/>
      <c r="G97" s="109"/>
      <c r="H97" s="60"/>
    </row>
    <row r="98" spans="1:11" s="31" customFormat="1" ht="13.5" thickBot="1">
      <c r="A98" s="91" t="s">
        <v>201</v>
      </c>
      <c r="B98" s="92"/>
      <c r="C98" s="92"/>
      <c r="D98" s="92"/>
      <c r="E98" s="92"/>
      <c r="F98" s="92"/>
      <c r="G98" s="92"/>
      <c r="H98" s="46"/>
      <c r="I98" s="64"/>
      <c r="J98" s="64"/>
      <c r="K98" s="68"/>
    </row>
  </sheetData>
  <mergeCells count="16">
    <mergeCell ref="A97:G97"/>
    <mergeCell ref="A98:G98"/>
    <mergeCell ref="A96:G96"/>
    <mergeCell ref="A5:H5"/>
    <mergeCell ref="A31:G31"/>
    <mergeCell ref="A32:H32"/>
    <mergeCell ref="A95:G95"/>
    <mergeCell ref="A85:G85"/>
    <mergeCell ref="E13:H13"/>
    <mergeCell ref="A2:H2"/>
    <mergeCell ref="A1:H1"/>
    <mergeCell ref="A86:H86"/>
    <mergeCell ref="A21:G21"/>
    <mergeCell ref="A22:H22"/>
    <mergeCell ref="A69:H69"/>
    <mergeCell ref="A68:G68"/>
  </mergeCells>
  <printOptions horizontalCentered="1"/>
  <pageMargins left="0.26" right="0.1968503937007874" top="0.45" bottom="0.55" header="0.2755905511811024" footer="0.21"/>
  <pageSetup horizontalDpi="600" verticalDpi="600" orientation="portrait" paperSize="9" r:id="rId1"/>
  <headerFooter alignWithMargins="0">
    <oddHeader>&amp;C&amp;8Inwestycja współfinansowana ze środków pomocowych z Funduszu Spójności</oddHeader>
    <oddFooter>&amp;C&amp;8GOSPODARKA WODNO-ŚCIEKOWA W BĘDZINIE  - PRZEDMIAR ROBÓT
Kontrakt nr CCI 2004/PL/16/C/PE/001-08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Będzin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ST_01</dc:title>
  <dc:subject/>
  <dc:creator>JRP UM Będzin</dc:creator>
  <cp:keywords/>
  <dc:description/>
  <cp:lastModifiedBy>SPwB</cp:lastModifiedBy>
  <cp:lastPrinted>2010-10-14T07:25:36Z</cp:lastPrinted>
  <dcterms:created xsi:type="dcterms:W3CDTF">2005-01-05T14:36:10Z</dcterms:created>
  <dcterms:modified xsi:type="dcterms:W3CDTF">2010-11-30T09:32:24Z</dcterms:modified>
  <cp:category/>
  <cp:version/>
  <cp:contentType/>
  <cp:contentStatus/>
</cp:coreProperties>
</file>